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xr:revisionPtr revIDLastSave="0" documentId="13_ncr:1_{9BB908E8-16D6-45D2-900F-0D7433C4F347}" xr6:coauthVersionLast="45" xr6:coauthVersionMax="45" xr10:uidLastSave="{00000000-0000-0000-0000-000000000000}"/>
  <bookViews>
    <workbookView xWindow="-108" yWindow="-108" windowWidth="23256" windowHeight="12576" tabRatio="808" firstSheet="8" activeTab="11" xr2:uid="{00000000-000D-0000-FFFF-FFFF00000000}"/>
  </bookViews>
  <sheets>
    <sheet name="leden 2020" sheetId="26" r:id="rId1"/>
    <sheet name="únor 2020" sheetId="27" r:id="rId2"/>
    <sheet name="březen 2020" sheetId="28" r:id="rId3"/>
    <sheet name="duben 2020" sheetId="29" r:id="rId4"/>
    <sheet name="květen 2020" sheetId="30" r:id="rId5"/>
    <sheet name="červen 2020" sheetId="31" r:id="rId6"/>
    <sheet name="červenec 2020" sheetId="32" r:id="rId7"/>
    <sheet name="srpen 2020" sheetId="33" r:id="rId8"/>
    <sheet name="září 2020" sheetId="34" r:id="rId9"/>
    <sheet name="říjen 2020" sheetId="35" r:id="rId10"/>
    <sheet name="listopad 2020" sheetId="36" r:id="rId11"/>
    <sheet name="prosinec 2020" sheetId="37" r:id="rId12"/>
    <sheet name="Sheet1" sheetId="1" r:id="rId13"/>
    <sheet name="Sheet2" sheetId="2" r:id="rId14"/>
    <sheet name="Sheet3" sheetId="3" r:id="rId15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7" i="37" l="1"/>
  <c r="E29" i="37"/>
  <c r="E26" i="37"/>
  <c r="E23" i="37"/>
  <c r="E21" i="37"/>
  <c r="E20" i="37" l="1"/>
  <c r="F34" i="37" s="1"/>
  <c r="F29" i="36"/>
  <c r="E29" i="36"/>
  <c r="F24" i="37" l="1"/>
  <c r="F25" i="37"/>
  <c r="F28" i="37"/>
  <c r="F31" i="37"/>
  <c r="F32" i="37"/>
  <c r="F22" i="37"/>
  <c r="F33" i="37"/>
  <c r="F21" i="37"/>
  <c r="F27" i="37"/>
  <c r="F30" i="37"/>
  <c r="E26" i="36"/>
  <c r="D47" i="36"/>
  <c r="E23" i="36"/>
  <c r="E21" i="36"/>
  <c r="F29" i="37" l="1"/>
  <c r="F26" i="37"/>
  <c r="F23" i="37"/>
  <c r="E20" i="36"/>
  <c r="F34" i="36" s="1"/>
  <c r="D47" i="35"/>
  <c r="E29" i="35"/>
  <c r="E26" i="35"/>
  <c r="E23" i="35"/>
  <c r="E21" i="35"/>
  <c r="F20" i="37" l="1"/>
  <c r="F25" i="36"/>
  <c r="F22" i="36"/>
  <c r="F28" i="36"/>
  <c r="F21" i="36"/>
  <c r="F33" i="36"/>
  <c r="F30" i="36"/>
  <c r="F27" i="36"/>
  <c r="F31" i="36"/>
  <c r="F32" i="36"/>
  <c r="F24" i="36"/>
  <c r="E20" i="35"/>
  <c r="F22" i="35" s="1"/>
  <c r="D47" i="34"/>
  <c r="E29" i="34"/>
  <c r="E26" i="34"/>
  <c r="E23" i="34"/>
  <c r="E21" i="34"/>
  <c r="F23" i="36" l="1"/>
  <c r="F26" i="36"/>
  <c r="F20" i="36"/>
  <c r="F30" i="35"/>
  <c r="F27" i="35"/>
  <c r="F33" i="35"/>
  <c r="F24" i="35"/>
  <c r="F34" i="35"/>
  <c r="F28" i="35"/>
  <c r="F25" i="35"/>
  <c r="F31" i="35"/>
  <c r="F32" i="35"/>
  <c r="F21" i="35"/>
  <c r="E20" i="34"/>
  <c r="F33" i="34" s="1"/>
  <c r="D47" i="33"/>
  <c r="E29" i="33"/>
  <c r="E26" i="33"/>
  <c r="E23" i="33"/>
  <c r="E21" i="33"/>
  <c r="F23" i="35" l="1"/>
  <c r="F26" i="35"/>
  <c r="F29" i="35"/>
  <c r="F25" i="34"/>
  <c r="F30" i="34"/>
  <c r="F34" i="34"/>
  <c r="F24" i="34"/>
  <c r="F21" i="34"/>
  <c r="F32" i="34"/>
  <c r="F22" i="34"/>
  <c r="F28" i="34"/>
  <c r="F31" i="34"/>
  <c r="F27" i="34"/>
  <c r="E20" i="33"/>
  <c r="F21" i="33" s="1"/>
  <c r="D47" i="32"/>
  <c r="F20" i="35" l="1"/>
  <c r="F26" i="34"/>
  <c r="F23" i="34"/>
  <c r="F29" i="34"/>
  <c r="F25" i="33"/>
  <c r="F31" i="33"/>
  <c r="F28" i="33"/>
  <c r="F30" i="33"/>
  <c r="F32" i="33"/>
  <c r="F33" i="33"/>
  <c r="F22" i="33"/>
  <c r="F27" i="33"/>
  <c r="F34" i="33"/>
  <c r="F24" i="33"/>
  <c r="E29" i="32"/>
  <c r="E26" i="32"/>
  <c r="E23" i="32"/>
  <c r="E21" i="32"/>
  <c r="F26" i="33" l="1"/>
  <c r="F20" i="34"/>
  <c r="F23" i="33"/>
  <c r="F29" i="33"/>
  <c r="E20" i="32"/>
  <c r="F32" i="32" s="1"/>
  <c r="E29" i="31"/>
  <c r="E26" i="31"/>
  <c r="E23" i="31"/>
  <c r="E21" i="31"/>
  <c r="F20" i="33" l="1"/>
  <c r="F33" i="32"/>
  <c r="F22" i="32"/>
  <c r="F34" i="32"/>
  <c r="F30" i="32"/>
  <c r="F25" i="32"/>
  <c r="F28" i="32"/>
  <c r="F24" i="32"/>
  <c r="F21" i="32"/>
  <c r="F31" i="32"/>
  <c r="F27" i="32"/>
  <c r="E20" i="31"/>
  <c r="F34" i="31" s="1"/>
  <c r="E29" i="30"/>
  <c r="E26" i="30"/>
  <c r="E23" i="30"/>
  <c r="E21" i="30"/>
  <c r="F26" i="32" l="1"/>
  <c r="F23" i="32"/>
  <c r="F29" i="32"/>
  <c r="F27" i="31"/>
  <c r="F21" i="31"/>
  <c r="F22" i="31"/>
  <c r="F32" i="31"/>
  <c r="F31" i="31"/>
  <c r="F24" i="31"/>
  <c r="F33" i="31"/>
  <c r="F30" i="31"/>
  <c r="F28" i="31"/>
  <c r="F26" i="31" s="1"/>
  <c r="F25" i="31"/>
  <c r="E20" i="30"/>
  <c r="F34" i="30" s="1"/>
  <c r="E29" i="29"/>
  <c r="E26" i="29"/>
  <c r="E23" i="29"/>
  <c r="E21" i="29"/>
  <c r="F20" i="32" l="1"/>
  <c r="F29" i="31"/>
  <c r="F23" i="31"/>
  <c r="F20" i="31" s="1"/>
  <c r="F25" i="30"/>
  <c r="F24" i="30"/>
  <c r="F28" i="30"/>
  <c r="F33" i="30"/>
  <c r="F30" i="30"/>
  <c r="F32" i="30"/>
  <c r="F22" i="30"/>
  <c r="F27" i="30"/>
  <c r="F31" i="30"/>
  <c r="F21" i="30"/>
  <c r="E20" i="29"/>
  <c r="F34" i="29" s="1"/>
  <c r="E29" i="28"/>
  <c r="E26" i="28"/>
  <c r="E23" i="28"/>
  <c r="E21" i="28"/>
  <c r="F26" i="30" l="1"/>
  <c r="F29" i="30"/>
  <c r="F23" i="30"/>
  <c r="F27" i="29"/>
  <c r="F21" i="29"/>
  <c r="F22" i="29"/>
  <c r="F32" i="29"/>
  <c r="F28" i="29"/>
  <c r="F24" i="29"/>
  <c r="F33" i="29"/>
  <c r="F30" i="29"/>
  <c r="F31" i="29"/>
  <c r="F25" i="29"/>
  <c r="E20" i="28"/>
  <c r="F21" i="28" s="1"/>
  <c r="E30" i="27"/>
  <c r="E27" i="27"/>
  <c r="E24" i="27"/>
  <c r="E22" i="27"/>
  <c r="F20" i="30" l="1"/>
  <c r="F26" i="29"/>
  <c r="F29" i="29"/>
  <c r="F23" i="29"/>
  <c r="F33" i="28"/>
  <c r="F25" i="28"/>
  <c r="F28" i="28"/>
  <c r="F34" i="28"/>
  <c r="F24" i="28"/>
  <c r="F32" i="28"/>
  <c r="F22" i="28"/>
  <c r="F27" i="28"/>
  <c r="F31" i="28"/>
  <c r="F30" i="28"/>
  <c r="E21" i="27"/>
  <c r="F29" i="27" s="1"/>
  <c r="E22" i="26"/>
  <c r="F26" i="28" l="1"/>
  <c r="F33" i="27"/>
  <c r="F34" i="27"/>
  <c r="F32" i="27"/>
  <c r="F20" i="29"/>
  <c r="F29" i="28"/>
  <c r="F23" i="28"/>
  <c r="F20" i="28"/>
  <c r="F28" i="27"/>
  <c r="F27" i="27" s="1"/>
  <c r="F35" i="27"/>
  <c r="F23" i="27"/>
  <c r="F25" i="27"/>
  <c r="F26" i="27"/>
  <c r="F22" i="27"/>
  <c r="F31" i="27"/>
  <c r="F30" i="27" s="1"/>
  <c r="E30" i="26"/>
  <c r="E27" i="26"/>
  <c r="E24" i="26"/>
  <c r="F24" i="27" l="1"/>
  <c r="F21" i="27" s="1"/>
  <c r="E21" i="26"/>
  <c r="F23" i="26" s="1"/>
  <c r="F29" i="26"/>
  <c r="F28" i="26" l="1"/>
  <c r="F22" i="26"/>
  <c r="F32" i="26"/>
  <c r="F25" i="26"/>
  <c r="F31" i="26"/>
  <c r="F34" i="26"/>
  <c r="F35" i="26"/>
  <c r="F33" i="26"/>
  <c r="F26" i="26"/>
  <c r="F27" i="26"/>
  <c r="F24" i="26" l="1"/>
  <c r="F30" i="26"/>
  <c r="F21" i="26"/>
</calcChain>
</file>

<file path=xl/sharedStrings.xml><?xml version="1.0" encoding="utf-8"?>
<sst xmlns="http://schemas.openxmlformats.org/spreadsheetml/2006/main" count="634" uniqueCount="58">
  <si>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</si>
  <si>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</si>
  <si>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</si>
  <si>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Forma fondu</t>
  </si>
  <si>
    <t>otevřený podílový fond</t>
  </si>
  <si>
    <t>Měna</t>
  </si>
  <si>
    <t>CZK</t>
  </si>
  <si>
    <t>Typ fondu</t>
  </si>
  <si>
    <t>speciální</t>
  </si>
  <si>
    <t>Jmenovitá hodnota PL, Kč</t>
  </si>
  <si>
    <t>-</t>
  </si>
  <si>
    <t>Třída A1 - Kapitalizační CZ0008475027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</si>
  <si>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</si>
  <si>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</si>
  <si>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</si>
  <si>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</si>
  <si>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</si>
  <si>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</si>
  <si>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</si>
  <si>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</si>
  <si>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</si>
  <si>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</si>
  <si>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</si>
  <si>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</si>
  <si>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</si>
  <si>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</si>
  <si>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</si>
  <si>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</si>
  <si>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</si>
  <si>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</si>
  <si>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</si>
  <si>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</si>
  <si>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</si>
  <si>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</si>
  <si>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</si>
  <si>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</si>
  <si>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</si>
  <si>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>CZ0008475027</t>
  </si>
  <si>
    <t>Raiffeisen investiční společnost a.s.
Praha 4, Hvězdova 1716/2b, PSČ 140 78, IČ: 29146739
zapsaná v obchodním rejstříku vedeném Městským soudem v Praze, oddíl B, vložka 18837
http://www.rfis.cz</t>
  </si>
  <si>
    <t>Raiffeisen strategie progresivní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</si>
  <si>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</si>
  <si>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</si>
  <si>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</si>
  <si>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Vydané vládními institucemi</t>
  </si>
  <si>
    <t xml:space="preserve">  Státní bezkupónové dluhopisy a ostatní cenné papíry               přijímané centrální bankou k refinancování</t>
  </si>
  <si>
    <t>za období 1.1. - 31.1.2020</t>
  </si>
  <si>
    <t>za období 1.2. - 29.2.2020</t>
  </si>
  <si>
    <t>za období 1.3. - 31.3.2020</t>
  </si>
  <si>
    <t>ISIN</t>
  </si>
  <si>
    <t>za období 1.4. - 30.4.2020</t>
  </si>
  <si>
    <t>za období 1.5. - 31.5.2020</t>
  </si>
  <si>
    <t>za období 1.6. - 30.6.2020</t>
  </si>
  <si>
    <t>za období 1.7. - 31.7.2020</t>
  </si>
  <si>
    <t>za období 1.8. - 31.8.2020</t>
  </si>
  <si>
    <t>za období 1.9. - 30.9.2020</t>
  </si>
  <si>
    <t>za období 1.10. - 31.10.2020</t>
  </si>
  <si>
    <t>za období 1.11. - 30.11.2020</t>
  </si>
  <si>
    <t>za období 1.12. - 31.12.2020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</si>
</sst>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44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0" fontId="1" fillId="0" borderId="0" xfId="1" applyAlignment="1">
      <alignment horizontal="left" vertical="center"/>
    </xf>
    <xf numFmtId="0" fontId="1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/>
    </xf>
    <xf numFmtId="0" fontId="9" fillId="0" borderId="0" xfId="1" applyFont="1" applyBorder="1" applyAlignment="1">
      <alignment horizontal="left"/>
    </xf>
    <xf numFmtId="0" fontId="1" fillId="0" borderId="0" xfId="1" applyBorder="1"/>
    <xf numFmtId="0" fontId="4" fillId="0" borderId="0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left" vertical="top"/>
    </xf>
    <xf numFmtId="0" fontId="1" fillId="0" borderId="0" xfId="1" applyFont="1" applyFill="1" applyBorder="1" applyProtection="1"/>
    <xf numFmtId="0" fontId="10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3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4" fillId="0" borderId="6" xfId="1" applyFont="1" applyFill="1" applyBorder="1" applyAlignment="1" applyProtection="1">
      <alignment horizontal="centerContinuous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6" fillId="0" borderId="7" xfId="1" applyFont="1" applyFill="1" applyBorder="1" applyAlignment="1" applyProtection="1">
      <alignment horizontal="centerContinuous" vertical="center" wrapText="1"/>
    </xf>
    <xf numFmtId="0" fontId="15" fillId="0" borderId="8" xfId="1" applyFont="1" applyFill="1" applyBorder="1" applyAlignment="1" applyProtection="1">
      <alignment horizontal="center"/>
    </xf>
    <xf numFmtId="0" fontId="15" fillId="0" borderId="9" xfId="1" applyFont="1" applyFill="1" applyBorder="1" applyAlignment="1" applyProtection="1">
      <alignment horizontal="center" vertical="center" wrapText="1"/>
    </xf>
    <xf numFmtId="0" fontId="15" fillId="0" borderId="10" xfId="1" applyFont="1" applyFill="1" applyBorder="1" applyAlignment="1" applyProtection="1">
      <alignment horizontal="center" vertical="center" wrapText="1"/>
    </xf>
    <xf numFmtId="0" fontId="17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7" fillId="0" borderId="12" xfId="1" applyFont="1" applyFill="1" applyBorder="1" applyAlignment="1" applyProtection="1">
      <alignment horizontal="centerContinuous" vertical="center" wrapText="1"/>
    </xf>
    <xf numFmtId="0" fontId="18" fillId="0" borderId="13" xfId="1" applyFont="1" applyFill="1" applyBorder="1" applyAlignment="1" applyProtection="1">
      <alignment horizontal="center" vertical="top" wrapText="1"/>
    </xf>
    <xf numFmtId="0" fontId="15" fillId="0" borderId="11" xfId="1" applyFont="1" applyFill="1" applyBorder="1" applyAlignment="1" applyProtection="1">
      <alignment horizontal="right" vertical="center" wrapText="1"/>
    </xf>
    <xf numFmtId="14" fontId="15" fillId="0" borderId="14" xfId="1" applyNumberFormat="1" applyFont="1" applyFill="1" applyBorder="1" applyAlignment="1" applyProtection="1">
      <alignment horizontal="left" vertical="center" wrapText="1"/>
    </xf>
    <xf numFmtId="0" fontId="1" fillId="0" borderId="0" xfId="1" applyFill="1"/>
    <xf numFmtId="0" fontId="15" fillId="0" borderId="15" xfId="1" applyFont="1" applyFill="1" applyBorder="1" applyAlignment="1">
      <alignment horizontal="left" vertical="center" wrapText="1" indent="1"/>
    </xf>
    <xf numFmtId="0" fontId="19" fillId="0" borderId="16" xfId="1" applyFont="1" applyFill="1" applyBorder="1" applyAlignment="1">
      <alignment vertical="center" wrapText="1"/>
    </xf>
    <xf numFmtId="0" fontId="18" fillId="0" borderId="17" xfId="1" applyFont="1" applyFill="1" applyBorder="1" applyAlignment="1" applyProtection="1">
      <alignment horizontal="center" vertical="center" wrapText="1"/>
    </xf>
    <xf numFmtId="3" fontId="4" fillId="0" borderId="18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1"/>
    </xf>
    <xf numFmtId="0" fontId="19" fillId="0" borderId="20" xfId="1" applyFont="1" applyFill="1" applyBorder="1" applyAlignment="1">
      <alignment vertical="center" wrapText="1"/>
    </xf>
    <xf numFmtId="0" fontId="18" fillId="0" borderId="21" xfId="1" applyFont="1" applyFill="1" applyBorder="1" applyAlignment="1" applyProtection="1">
      <alignment horizontal="center" vertical="center" wrapText="1"/>
    </xf>
    <xf numFmtId="3" fontId="4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2"/>
    </xf>
    <xf numFmtId="0" fontId="1" fillId="0" borderId="20" xfId="1" applyFont="1" applyBorder="1" applyAlignment="1">
      <alignment vertical="center"/>
    </xf>
    <xf numFmtId="3" fontId="1" fillId="0" borderId="0" xfId="1" applyNumberFormat="1"/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8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9" xfId="1" applyFont="1" applyFill="1" applyBorder="1" applyAlignment="1">
      <alignment horizontal="left" vertical="center" indent="1"/>
    </xf>
    <xf numFmtId="0" fontId="1" fillId="0" borderId="30" xfId="1" applyFont="1" applyBorder="1" applyAlignment="1">
      <alignment vertical="center"/>
    </xf>
    <xf numFmtId="0" fontId="18" fillId="0" borderId="31" xfId="1" applyFont="1" applyFill="1" applyBorder="1" applyAlignment="1" applyProtection="1">
      <alignment horizontal="center" vertical="center" wrapText="1"/>
    </xf>
    <xf numFmtId="3" fontId="4" fillId="0" borderId="3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10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20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10" fillId="0" borderId="0" xfId="1" applyFont="1" applyFill="1" applyBorder="1" applyAlignment="1" applyProtection="1">
      <alignment vertical="center" wrapText="1"/>
    </xf>
    <xf numFmtId="0" fontId="18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3" fontId="21" fillId="0" borderId="36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23" xfId="1" applyNumberFormat="1" applyFont="1" applyFill="1" applyBorder="1" applyAlignment="1" applyProtection="1">
      <alignment horizontal="center" vertical="center"/>
    </xf>
    <xf numFmtId="0" fontId="1" fillId="0" borderId="38" xfId="1" applyFont="1" applyFill="1" applyBorder="1" applyAlignment="1">
      <alignment horizontal="left" vertical="center" indent="1"/>
    </xf>
    <xf numFmtId="0" fontId="18" fillId="0" borderId="1" xfId="1" applyFont="1" applyFill="1" applyBorder="1" applyAlignment="1" applyProtection="1">
      <alignment horizontal="center" vertical="center" wrapText="1"/>
    </xf>
    <xf numFmtId="3" fontId="1" fillId="0" borderId="39" xfId="1" applyNumberFormat="1" applyBorder="1" applyAlignment="1">
      <alignment horizontal="right" indent="1"/>
    </xf>
    <xf numFmtId="3" fontId="1" fillId="0" borderId="2" xfId="1" applyNumberFormat="1" applyBorder="1" applyAlignment="1">
      <alignment horizontal="right" indent="1"/>
    </xf>
    <xf numFmtId="3" fontId="1" fillId="0" borderId="3" xfId="1" applyNumberFormat="1" applyBorder="1" applyAlignment="1">
      <alignment horizontal="right" indent="1"/>
    </xf>
    <xf numFmtId="4" fontId="10" fillId="0" borderId="0" xfId="1" applyNumberFormat="1" applyFont="1" applyFill="1" applyBorder="1" applyAlignment="1" applyProtection="1">
      <alignment vertical="center" wrapText="1"/>
    </xf>
    <xf numFmtId="4" fontId="18" fillId="0" borderId="0" xfId="1" applyNumberFormat="1" applyFont="1" applyFill="1" applyBorder="1" applyAlignment="1" applyProtection="1">
      <alignment horizontal="center" vertical="center" wrapText="1"/>
    </xf>
    <xf numFmtId="0" fontId="21" fillId="2" borderId="0" xfId="2" applyFont="1" applyFill="1" applyAlignment="1">
      <alignment horizontal="centerContinuous" vertical="center" wrapText="1"/>
    </xf>
    <xf numFmtId="0" fontId="22" fillId="2" borderId="0" xfId="1" applyFont="1" applyFill="1" applyAlignment="1">
      <alignment horizontal="centerContinuous" vertical="center" wrapText="1"/>
    </xf>
    <xf numFmtId="0" fontId="20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23" fillId="0" borderId="0" xfId="1" applyFont="1"/>
    <xf numFmtId="0" fontId="21" fillId="0" borderId="11" xfId="1" applyFont="1" applyFill="1" applyBorder="1" applyAlignment="1">
      <alignment horizontal="right" vertical="center"/>
    </xf>
    <xf numFmtId="14" fontId="21" fillId="0" borderId="14" xfId="1" applyNumberFormat="1" applyFont="1" applyFill="1" applyBorder="1" applyAlignment="1">
      <alignment horizontal="left" vertical="center"/>
    </xf>
    <xf numFmtId="0" fontId="1" fillId="0" borderId="41" xfId="1" applyFont="1" applyFill="1" applyBorder="1" applyAlignment="1">
      <alignment horizontal="left" vertical="center" inden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6" fillId="0" borderId="4" xfId="1" applyFont="1" applyFill="1" applyBorder="1" applyAlignment="1" applyProtection="1">
      <alignment horizontal="center"/>
      <protection hidden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21" fillId="0" borderId="8" xfId="1" applyFont="1" applyFill="1" applyBorder="1" applyAlignment="1">
      <alignment horizontal="center" vertical="center"/>
    </xf>
    <xf numFmtId="0" fontId="21" fillId="0" borderId="34" xfId="1" applyFont="1" applyFill="1" applyBorder="1" applyAlignment="1">
      <alignment horizontal="center" vertical="center"/>
    </xf>
    <xf numFmtId="0" fontId="21" fillId="0" borderId="13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distributed"/>
    </xf>
    <xf numFmtId="0" fontId="21" fillId="0" borderId="35" xfId="1" applyFont="1" applyFill="1" applyBorder="1" applyAlignment="1">
      <alignment horizontal="center" vertical="distributed"/>
    </xf>
    <xf numFmtId="0" fontId="21" fillId="0" borderId="13" xfId="1" applyFont="1" applyFill="1" applyBorder="1" applyAlignment="1">
      <alignment horizontal="center" vertical="distributed"/>
    </xf>
    <xf numFmtId="3" fontId="21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1" fillId="0" borderId="0" xfId="1" applyFont="1" applyFill="1" applyBorder="1" applyAlignment="1">
      <alignment horizontal="center"/>
    </xf>
    <xf numFmtId="0" fontId="21" fillId="0" borderId="37" xfId="1" applyFont="1" applyFill="1" applyBorder="1" applyAlignment="1">
      <alignment horizontal="center"/>
    </xf>
    <xf numFmtId="0" fontId="21" fillId="0" borderId="17" xfId="1" applyFont="1" applyFill="1" applyBorder="1" applyAlignment="1">
      <alignment horizontal="center" vertical="center"/>
    </xf>
    <xf numFmtId="0" fontId="21" fillId="0" borderId="31" xfId="1" applyFont="1" applyFill="1" applyBorder="1" applyAlignment="1">
      <alignment horizontal="center" vertical="center"/>
    </xf>
    <xf numFmtId="0" fontId="21" fillId="0" borderId="8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40" xfId="1" applyFont="1" applyFill="1" applyBorder="1" applyAlignment="1">
      <alignment horizontal="center" vertical="center"/>
    </xf>
    <xf numFmtId="3" fontId="1" fillId="0" borderId="15" xfId="1" applyNumberFormat="1" applyBorder="1" applyAlignment="1">
      <alignment horizontal="right" indent="5"/>
    </xf>
    <xf numFmtId="3" fontId="1" fillId="0" borderId="42" xfId="1" applyNumberFormat="1" applyBorder="1" applyAlignment="1">
      <alignment horizontal="right" indent="5"/>
    </xf>
    <xf numFmtId="0" fontId="9" fillId="0" borderId="0" xfId="1" applyFont="1" applyBorder="1" applyAlignment="1">
      <alignment horizontal="left" vertical="center" wrapText="1"/>
    </xf>
    <xf numFmtId="2" fontId="1" fillId="0" borderId="19" xfId="1" applyNumberFormat="1" applyFont="1" applyFill="1" applyBorder="1" applyAlignment="1">
      <alignment horizontal="left" vertical="center" wrapText="1"/>
    </xf>
    <xf numFmtId="0" fontId="0" fillId="0" borderId="20" xfId="0" applyBorder="1" applyAlignment="1">
      <alignment vertical="center" wrapText="1"/>
    </xf>
    <xf numFmtId="0" fontId="0" fillId="0" borderId="43" xfId="0" applyBorder="1" applyAlignment="1">
      <alignment vertical="center" wrapText="1"/>
    </xf>
  </cellXfs>
  <cellStyles count="3">
    <cellStyle name="Normal" xfId="0" builtinId="0"/>
    <cellStyle name="Normal 2" xfId="1" xr:uid="{00000000-0005-0000-0000-000001000000}"/>
    <cellStyle name="normální_Denni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454B872-85DE-4FCD-9B7F-F603F05C08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4A1EF4A-1E02-46E2-9801-2E727B2BF2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5418CE7-5B35-4CAB-A577-6A23589AC0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2"/>
  <sheetViews>
    <sheetView topLeftCell="A10" workbookViewId="0">
      <selection activeCell="J32" sqref="J32"/>
    </sheetView>
  </sheetViews>
  <sheetFormatPr defaultColWidth="9.109375" defaultRowHeight="13.2" x14ac:dyDescent="0.25"/>
  <cols>
    <col min="1" max="2" width="18.33203125" style="2" customWidth="1"/>
    <col min="3" max="3" width="16.554687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39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5">
      <c r="A9" s="23"/>
      <c r="B9" s="23"/>
      <c r="C9" s="15"/>
      <c r="D9" s="15"/>
      <c r="E9" s="24"/>
      <c r="F9" s="25"/>
    </row>
    <row r="10" spans="1:6" x14ac:dyDescent="0.25">
      <c r="A10" s="8" t="s">
        <v>7</v>
      </c>
      <c r="B10" s="26" t="s">
        <v>8</v>
      </c>
      <c r="C10" s="15"/>
      <c r="D10" s="27"/>
      <c r="E10" s="28" t="s">
        <v>9</v>
      </c>
      <c r="F10" s="26" t="s">
        <v>10</v>
      </c>
    </row>
    <row r="11" spans="1:6" x14ac:dyDescent="0.25">
      <c r="A11" s="12"/>
      <c r="B11" s="13"/>
      <c r="C11" s="15"/>
      <c r="D11" s="15"/>
      <c r="E11" s="24"/>
      <c r="F11" s="25"/>
    </row>
    <row r="12" spans="1:6" x14ac:dyDescent="0.25">
      <c r="A12" s="140" t="s">
        <v>11</v>
      </c>
      <c r="B12" s="140"/>
      <c r="C12" s="107"/>
      <c r="D12" s="15"/>
      <c r="E12" s="122"/>
      <c r="F12" s="122"/>
    </row>
    <row r="13" spans="1:6" x14ac:dyDescent="0.25">
      <c r="A13" s="29"/>
      <c r="B13" s="30"/>
      <c r="C13" s="30"/>
      <c r="D13" s="15"/>
      <c r="E13" s="108"/>
      <c r="F13" s="108"/>
    </row>
    <row r="14" spans="1:6" x14ac:dyDescent="0.25">
      <c r="A14" s="31"/>
      <c r="B14" s="31"/>
      <c r="C14" s="32"/>
      <c r="D14" s="15"/>
      <c r="E14" s="33"/>
      <c r="F14" s="33"/>
    </row>
    <row r="15" spans="1:6" x14ac:dyDescent="0.25">
      <c r="A15" s="12"/>
      <c r="B15" s="13"/>
      <c r="C15" s="15"/>
      <c r="D15" s="15"/>
      <c r="E15" s="33"/>
      <c r="F15" s="34"/>
    </row>
    <row r="16" spans="1:6" x14ac:dyDescent="0.25">
      <c r="A16" s="35"/>
      <c r="B16" s="36"/>
      <c r="C16" s="36"/>
      <c r="D16" s="36"/>
      <c r="E16" s="37"/>
      <c r="F16" s="15"/>
    </row>
    <row r="17" spans="1:8" ht="15.6" x14ac:dyDescent="0.25">
      <c r="A17" s="38" t="s">
        <v>12</v>
      </c>
      <c r="B17" s="39"/>
      <c r="C17" s="39"/>
      <c r="D17" s="40"/>
      <c r="E17" s="40"/>
      <c r="F17" s="40"/>
    </row>
    <row r="18" spans="1:8" ht="13.8" thickBot="1" x14ac:dyDescent="0.3">
      <c r="A18" s="41"/>
      <c r="B18" s="41"/>
      <c r="C18" s="41"/>
      <c r="D18" s="42"/>
      <c r="E18" s="42"/>
      <c r="F18" s="42"/>
    </row>
    <row r="19" spans="1:8" ht="39.6" x14ac:dyDescent="0.3">
      <c r="A19" s="43" t="s">
        <v>13</v>
      </c>
      <c r="B19" s="44"/>
      <c r="C19" s="45"/>
      <c r="D19" s="46" t="s">
        <v>14</v>
      </c>
      <c r="E19" s="47" t="s">
        <v>15</v>
      </c>
      <c r="F19" s="48" t="s">
        <v>16</v>
      </c>
    </row>
    <row r="20" spans="1:8" ht="13.8" thickBot="1" x14ac:dyDescent="0.3">
      <c r="A20" s="49"/>
      <c r="B20" s="50"/>
      <c r="C20" s="51"/>
      <c r="D20" s="52"/>
      <c r="E20" s="53" t="s">
        <v>17</v>
      </c>
      <c r="F20" s="54">
        <v>43861</v>
      </c>
      <c r="G20" s="55"/>
    </row>
    <row r="21" spans="1:8" x14ac:dyDescent="0.25">
      <c r="A21" s="56" t="s">
        <v>18</v>
      </c>
      <c r="B21" s="57"/>
      <c r="C21" s="57"/>
      <c r="D21" s="58">
        <v>1</v>
      </c>
      <c r="E21" s="59">
        <f>+E24+E27+E30+E35+E22</f>
        <v>560422</v>
      </c>
      <c r="F21" s="60">
        <f>+F24+F27+F30+F35+F22</f>
        <v>100</v>
      </c>
    </row>
    <row r="22" spans="1:8" ht="25.5" customHeight="1" x14ac:dyDescent="0.25">
      <c r="A22" s="141" t="s">
        <v>44</v>
      </c>
      <c r="B22" s="142"/>
      <c r="C22" s="143"/>
      <c r="D22" s="63">
        <v>2</v>
      </c>
      <c r="E22" s="64">
        <f>E23</f>
        <v>0</v>
      </c>
      <c r="F22" s="65">
        <f>E22/E21*100</f>
        <v>0</v>
      </c>
    </row>
    <row r="23" spans="1:8" x14ac:dyDescent="0.25">
      <c r="A23" s="66" t="s">
        <v>43</v>
      </c>
      <c r="B23" s="67"/>
      <c r="C23" s="67"/>
      <c r="D23" s="63"/>
      <c r="E23" s="64">
        <v>0</v>
      </c>
      <c r="F23" s="65">
        <f>E23/E21*100</f>
        <v>0</v>
      </c>
    </row>
    <row r="24" spans="1:8" x14ac:dyDescent="0.25">
      <c r="A24" s="61" t="s">
        <v>19</v>
      </c>
      <c r="B24" s="62"/>
      <c r="C24" s="62"/>
      <c r="D24" s="63">
        <v>3</v>
      </c>
      <c r="E24" s="64">
        <f>E25+E26</f>
        <v>46558</v>
      </c>
      <c r="F24" s="65">
        <f>+F25+F26</f>
        <v>8.3076681500726242</v>
      </c>
    </row>
    <row r="25" spans="1:8" x14ac:dyDescent="0.25">
      <c r="A25" s="66" t="s">
        <v>20</v>
      </c>
      <c r="B25" s="67"/>
      <c r="C25" s="67"/>
      <c r="D25" s="63">
        <v>4</v>
      </c>
      <c r="E25" s="64">
        <v>46558</v>
      </c>
      <c r="F25" s="65">
        <f>E25/E21*100</f>
        <v>8.3076681500726242</v>
      </c>
    </row>
    <row r="26" spans="1:8" hidden="1" x14ac:dyDescent="0.25">
      <c r="A26" s="66" t="s">
        <v>21</v>
      </c>
      <c r="B26" s="67"/>
      <c r="C26" s="67"/>
      <c r="D26" s="63">
        <v>5</v>
      </c>
      <c r="E26" s="64">
        <v>0</v>
      </c>
      <c r="F26" s="65">
        <f>E26/E21*100</f>
        <v>0</v>
      </c>
    </row>
    <row r="27" spans="1:8" x14ac:dyDescent="0.25">
      <c r="A27" s="61" t="s">
        <v>22</v>
      </c>
      <c r="B27" s="67"/>
      <c r="C27" s="67"/>
      <c r="D27" s="63">
        <v>9</v>
      </c>
      <c r="E27" s="64">
        <f>E28+E29</f>
        <v>108609</v>
      </c>
      <c r="F27" s="65">
        <f>+F28+F29</f>
        <v>19.379860176795344</v>
      </c>
    </row>
    <row r="28" spans="1:8" x14ac:dyDescent="0.25">
      <c r="A28" s="66" t="s">
        <v>23</v>
      </c>
      <c r="B28" s="67"/>
      <c r="C28" s="67"/>
      <c r="D28" s="63">
        <v>10</v>
      </c>
      <c r="E28" s="64">
        <v>42122</v>
      </c>
      <c r="F28" s="65">
        <f>E28/$E$21*100</f>
        <v>7.5161217796589002</v>
      </c>
    </row>
    <row r="29" spans="1:8" x14ac:dyDescent="0.25">
      <c r="A29" s="66" t="s">
        <v>24</v>
      </c>
      <c r="B29" s="67"/>
      <c r="C29" s="67"/>
      <c r="D29" s="63">
        <v>11</v>
      </c>
      <c r="E29" s="64">
        <v>66487</v>
      </c>
      <c r="F29" s="65">
        <f>E29/$E$21*100</f>
        <v>11.863738397136443</v>
      </c>
    </row>
    <row r="30" spans="1:8" x14ac:dyDescent="0.25">
      <c r="A30" s="61" t="s">
        <v>25</v>
      </c>
      <c r="B30" s="67"/>
      <c r="C30" s="67"/>
      <c r="D30" s="63">
        <v>12</v>
      </c>
      <c r="E30" s="64">
        <f>E31+E32</f>
        <v>397847</v>
      </c>
      <c r="F30" s="65">
        <f>+F31+F32+F33</f>
        <v>70.990610646976734</v>
      </c>
    </row>
    <row r="31" spans="1:8" x14ac:dyDescent="0.25">
      <c r="A31" s="66" t="s">
        <v>26</v>
      </c>
      <c r="B31" s="67"/>
      <c r="C31" s="67"/>
      <c r="D31" s="63">
        <v>13</v>
      </c>
      <c r="E31" s="64">
        <v>82422</v>
      </c>
      <c r="F31" s="65">
        <f>E31/$E$21*100</f>
        <v>14.707131411686195</v>
      </c>
      <c r="H31" s="68"/>
    </row>
    <row r="32" spans="1:8" x14ac:dyDescent="0.25">
      <c r="A32" s="66" t="s">
        <v>27</v>
      </c>
      <c r="B32" s="67"/>
      <c r="C32" s="67"/>
      <c r="D32" s="63">
        <v>14</v>
      </c>
      <c r="E32" s="64">
        <v>315425</v>
      </c>
      <c r="F32" s="65">
        <f>E32/$E$21*100</f>
        <v>56.283479235290542</v>
      </c>
      <c r="H32" s="68"/>
    </row>
    <row r="33" spans="1:6" hidden="1" x14ac:dyDescent="0.25">
      <c r="A33" s="66" t="s">
        <v>28</v>
      </c>
      <c r="B33" s="67"/>
      <c r="C33" s="67"/>
      <c r="D33" s="63">
        <v>15</v>
      </c>
      <c r="E33" s="64">
        <v>0</v>
      </c>
      <c r="F33" s="65">
        <f t="shared" ref="F33:F34" si="0">E33/$E$21*100</f>
        <v>0</v>
      </c>
    </row>
    <row r="34" spans="1:6" hidden="1" x14ac:dyDescent="0.25">
      <c r="A34" s="69" t="s">
        <v>29</v>
      </c>
      <c r="B34" s="70"/>
      <c r="C34" s="70"/>
      <c r="D34" s="71">
        <v>24</v>
      </c>
      <c r="E34" s="72">
        <v>0</v>
      </c>
      <c r="F34" s="73">
        <f t="shared" si="0"/>
        <v>0</v>
      </c>
    </row>
    <row r="35" spans="1:6" ht="13.8" thickBot="1" x14ac:dyDescent="0.3">
      <c r="A35" s="74" t="s">
        <v>30</v>
      </c>
      <c r="B35" s="75"/>
      <c r="C35" s="75"/>
      <c r="D35" s="76">
        <v>24</v>
      </c>
      <c r="E35" s="77">
        <v>7408</v>
      </c>
      <c r="F35" s="78">
        <f>E35/$E$21*100</f>
        <v>1.3218610261552901</v>
      </c>
    </row>
    <row r="36" spans="1:6" x14ac:dyDescent="0.25">
      <c r="A36" s="79"/>
      <c r="B36" s="80"/>
      <c r="C36" s="80"/>
      <c r="D36" s="81"/>
      <c r="E36" s="82"/>
      <c r="F36" s="83"/>
    </row>
    <row r="37" spans="1:6" x14ac:dyDescent="0.25">
      <c r="A37" s="79"/>
      <c r="B37" s="80"/>
      <c r="C37" s="80"/>
      <c r="D37" s="81"/>
      <c r="E37" s="82"/>
      <c r="F37" s="83"/>
    </row>
    <row r="38" spans="1:6" ht="15.6" x14ac:dyDescent="0.25">
      <c r="A38" s="84" t="s">
        <v>31</v>
      </c>
      <c r="B38" s="85"/>
      <c r="C38" s="85"/>
      <c r="D38" s="85"/>
      <c r="E38" s="85"/>
      <c r="F38" s="85"/>
    </row>
    <row r="39" spans="1:6" ht="13.8" thickBot="1" x14ac:dyDescent="0.3">
      <c r="B39" s="86"/>
      <c r="C39" s="86"/>
      <c r="D39" s="87"/>
      <c r="E39" s="88"/>
      <c r="F39" s="89"/>
    </row>
    <row r="40" spans="1:6" x14ac:dyDescent="0.25">
      <c r="A40" s="123" t="s">
        <v>32</v>
      </c>
      <c r="B40" s="126" t="s">
        <v>14</v>
      </c>
      <c r="C40" s="129" t="s">
        <v>33</v>
      </c>
      <c r="D40" s="130"/>
      <c r="E40" s="129" t="s">
        <v>34</v>
      </c>
      <c r="F40" s="130"/>
    </row>
    <row r="41" spans="1:6" x14ac:dyDescent="0.25">
      <c r="A41" s="124"/>
      <c r="B41" s="127"/>
      <c r="C41" s="90" t="s">
        <v>35</v>
      </c>
      <c r="D41" s="91" t="s">
        <v>36</v>
      </c>
      <c r="E41" s="90" t="s">
        <v>35</v>
      </c>
      <c r="F41" s="91" t="s">
        <v>36</v>
      </c>
    </row>
    <row r="42" spans="1:6" ht="13.8" thickBot="1" x14ac:dyDescent="0.3">
      <c r="A42" s="125"/>
      <c r="B42" s="128"/>
      <c r="C42" s="131" t="s">
        <v>45</v>
      </c>
      <c r="D42" s="131"/>
      <c r="E42" s="131"/>
      <c r="F42" s="132"/>
    </row>
    <row r="43" spans="1:6" ht="13.8" thickBot="1" x14ac:dyDescent="0.3">
      <c r="A43" s="92" t="s">
        <v>37</v>
      </c>
      <c r="B43" s="93">
        <v>1</v>
      </c>
      <c r="C43" s="94">
        <v>21632186</v>
      </c>
      <c r="D43" s="95">
        <v>9224199</v>
      </c>
      <c r="E43" s="94">
        <v>23031641.620000001</v>
      </c>
      <c r="F43" s="96">
        <v>9821386.6799999997</v>
      </c>
    </row>
    <row r="44" spans="1:6" x14ac:dyDescent="0.25">
      <c r="A44" s="79"/>
      <c r="B44" s="86"/>
      <c r="C44" s="97"/>
      <c r="D44" s="97"/>
      <c r="E44" s="97"/>
      <c r="F44" s="97"/>
    </row>
    <row r="45" spans="1:6" ht="15.6" x14ac:dyDescent="0.25">
      <c r="A45" s="84" t="s">
        <v>40</v>
      </c>
      <c r="B45" s="86"/>
      <c r="C45" s="86"/>
      <c r="D45" s="87"/>
      <c r="E45" s="97"/>
      <c r="F45" s="97"/>
    </row>
    <row r="46" spans="1:6" ht="13.8" thickBot="1" x14ac:dyDescent="0.3">
      <c r="A46" s="79"/>
      <c r="B46" s="86"/>
      <c r="C46" s="103"/>
      <c r="D46" s="103"/>
      <c r="E46" s="97"/>
      <c r="F46" s="97"/>
    </row>
    <row r="47" spans="1:6" x14ac:dyDescent="0.25">
      <c r="A47" s="133" t="s">
        <v>32</v>
      </c>
      <c r="B47" s="135" t="s">
        <v>14</v>
      </c>
      <c r="C47" s="136" t="s">
        <v>41</v>
      </c>
      <c r="D47" s="137"/>
      <c r="E47" s="97"/>
      <c r="F47" s="97"/>
    </row>
    <row r="48" spans="1:6" ht="13.8" thickBot="1" x14ac:dyDescent="0.3">
      <c r="A48" s="134"/>
      <c r="B48" s="128"/>
      <c r="C48" s="104" t="s">
        <v>42</v>
      </c>
      <c r="D48" s="105">
        <v>43861</v>
      </c>
      <c r="E48" s="97"/>
      <c r="F48" s="97"/>
    </row>
    <row r="49" spans="1:6" x14ac:dyDescent="0.25">
      <c r="A49" s="106" t="s">
        <v>37</v>
      </c>
      <c r="B49" s="58">
        <v>1</v>
      </c>
      <c r="C49" s="138">
        <v>552075953.20000005</v>
      </c>
      <c r="D49" s="139"/>
      <c r="E49" s="88"/>
      <c r="F49" s="89"/>
    </row>
    <row r="50" spans="1:6" x14ac:dyDescent="0.25">
      <c r="A50" s="79"/>
      <c r="B50" s="86"/>
      <c r="C50" s="86"/>
      <c r="D50" s="98"/>
      <c r="E50" s="88"/>
      <c r="F50" s="89"/>
    </row>
    <row r="51" spans="1:6" x14ac:dyDescent="0.25">
      <c r="A51" s="79"/>
      <c r="B51" s="86"/>
      <c r="C51" s="86"/>
      <c r="D51" s="87"/>
      <c r="E51" s="88"/>
      <c r="F51" s="89"/>
    </row>
    <row r="52" spans="1:6" ht="52.8" x14ac:dyDescent="0.3">
      <c r="A52" s="99" t="s">
        <v>38</v>
      </c>
      <c r="B52" s="100"/>
      <c r="C52" s="100"/>
      <c r="D52" s="101"/>
      <c r="E52" s="101"/>
      <c r="F52" s="102"/>
    </row>
  </sheetData>
  <mergeCells count="12">
    <mergeCell ref="A47:A48"/>
    <mergeCell ref="B47:B48"/>
    <mergeCell ref="C47:D47"/>
    <mergeCell ref="C49:D49"/>
    <mergeCell ref="A12:B12"/>
    <mergeCell ref="A22:C22"/>
    <mergeCell ref="E12:F12"/>
    <mergeCell ref="A40:A42"/>
    <mergeCell ref="B40:B42"/>
    <mergeCell ref="C40:D40"/>
    <mergeCell ref="E40:F40"/>
    <mergeCell ref="C42:F4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8A1C2B-DD66-45DA-B383-6FBF74E96F78}">
  <sheetPr>
    <pageSetUpPr fitToPage="1"/>
  </sheetPr>
  <dimension ref="A1:H51"/>
  <sheetViews>
    <sheetView topLeftCell="A26" workbookViewId="0">
      <selection activeCell="H27" sqref="H27"/>
    </sheetView>
  </sheetViews>
  <sheetFormatPr defaultColWidth="9.109375" defaultRowHeight="13.2" x14ac:dyDescent="0.25"/>
  <cols>
    <col min="1" max="2" width="18.33203125" style="2" customWidth="1"/>
    <col min="3" max="3" width="16.554687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39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48</v>
      </c>
      <c r="B8" s="112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30"/>
      <c r="C14" s="30"/>
      <c r="D14" s="15"/>
      <c r="E14" s="119"/>
      <c r="F14" s="119"/>
    </row>
    <row r="15" spans="1:6" x14ac:dyDescent="0.25">
      <c r="A15" s="35"/>
      <c r="B15" s="36"/>
      <c r="C15" s="36"/>
      <c r="D15" s="36"/>
      <c r="E15" s="37"/>
      <c r="F15" s="15"/>
    </row>
    <row r="16" spans="1:6" ht="15.6" x14ac:dyDescent="0.25">
      <c r="A16" s="38" t="s">
        <v>12</v>
      </c>
      <c r="B16" s="39"/>
      <c r="C16" s="39"/>
      <c r="D16" s="40"/>
      <c r="E16" s="40"/>
      <c r="F16" s="40"/>
    </row>
    <row r="17" spans="1:8" ht="13.8" thickBot="1" x14ac:dyDescent="0.3">
      <c r="A17" s="41"/>
      <c r="B17" s="41"/>
      <c r="C17" s="41"/>
      <c r="D17" s="42"/>
      <c r="E17" s="42"/>
      <c r="F17" s="42"/>
    </row>
    <row r="18" spans="1:8" ht="39.6" x14ac:dyDescent="0.3">
      <c r="A18" s="43" t="s">
        <v>13</v>
      </c>
      <c r="B18" s="44"/>
      <c r="C18" s="45"/>
      <c r="D18" s="46" t="s">
        <v>14</v>
      </c>
      <c r="E18" s="47" t="s">
        <v>15</v>
      </c>
      <c r="F18" s="48" t="s">
        <v>16</v>
      </c>
    </row>
    <row r="19" spans="1:8" ht="13.8" thickBot="1" x14ac:dyDescent="0.3">
      <c r="A19" s="49"/>
      <c r="B19" s="50"/>
      <c r="C19" s="51"/>
      <c r="D19" s="52"/>
      <c r="E19" s="53" t="s">
        <v>17</v>
      </c>
      <c r="F19" s="54">
        <v>44135</v>
      </c>
      <c r="G19" s="55"/>
    </row>
    <row r="20" spans="1:8" x14ac:dyDescent="0.25">
      <c r="A20" s="56" t="s">
        <v>18</v>
      </c>
      <c r="B20" s="57"/>
      <c r="C20" s="57"/>
      <c r="D20" s="58">
        <v>1</v>
      </c>
      <c r="E20" s="59">
        <f>+E23+E26+E29+E34+E21</f>
        <v>620989</v>
      </c>
      <c r="F20" s="60">
        <f>+F23+F26+F29+F34+F21</f>
        <v>100</v>
      </c>
    </row>
    <row r="21" spans="1:8" ht="25.5" hidden="1" customHeight="1" x14ac:dyDescent="0.25">
      <c r="A21" s="141" t="s">
        <v>44</v>
      </c>
      <c r="B21" s="142"/>
      <c r="C21" s="143"/>
      <c r="D21" s="63">
        <v>2</v>
      </c>
      <c r="E21" s="64">
        <f>E22</f>
        <v>0</v>
      </c>
      <c r="F21" s="65">
        <f>E21/E20*100</f>
        <v>0</v>
      </c>
    </row>
    <row r="22" spans="1:8" hidden="1" x14ac:dyDescent="0.25">
      <c r="A22" s="66" t="s">
        <v>43</v>
      </c>
      <c r="B22" s="67"/>
      <c r="C22" s="67"/>
      <c r="D22" s="63"/>
      <c r="E22" s="64">
        <v>0</v>
      </c>
      <c r="F22" s="65">
        <f>E22/E20*100</f>
        <v>0</v>
      </c>
    </row>
    <row r="23" spans="1:8" x14ac:dyDescent="0.25">
      <c r="A23" s="61" t="s">
        <v>19</v>
      </c>
      <c r="B23" s="62"/>
      <c r="C23" s="62"/>
      <c r="D23" s="63">
        <v>3</v>
      </c>
      <c r="E23" s="64">
        <f>E24+E25</f>
        <v>71971</v>
      </c>
      <c r="F23" s="65">
        <f>+F24+F25</f>
        <v>11.589738304543237</v>
      </c>
    </row>
    <row r="24" spans="1:8" x14ac:dyDescent="0.25">
      <c r="A24" s="66" t="s">
        <v>20</v>
      </c>
      <c r="B24" s="67"/>
      <c r="C24" s="67"/>
      <c r="D24" s="63">
        <v>4</v>
      </c>
      <c r="E24" s="64">
        <v>71971</v>
      </c>
      <c r="F24" s="65">
        <f>E24/E20*100</f>
        <v>11.589738304543237</v>
      </c>
    </row>
    <row r="25" spans="1:8" hidden="1" x14ac:dyDescent="0.25">
      <c r="A25" s="66" t="s">
        <v>21</v>
      </c>
      <c r="B25" s="67"/>
      <c r="C25" s="67"/>
      <c r="D25" s="63">
        <v>5</v>
      </c>
      <c r="E25" s="64">
        <v>0</v>
      </c>
      <c r="F25" s="65">
        <f>E25/E20*100</f>
        <v>0</v>
      </c>
    </row>
    <row r="26" spans="1:8" x14ac:dyDescent="0.25">
      <c r="A26" s="61" t="s">
        <v>22</v>
      </c>
      <c r="B26" s="67"/>
      <c r="C26" s="67"/>
      <c r="D26" s="63">
        <v>9</v>
      </c>
      <c r="E26" s="64">
        <f>E27+E28</f>
        <v>110973</v>
      </c>
      <c r="F26" s="65">
        <f>+F27+F28</f>
        <v>17.870364853483718</v>
      </c>
    </row>
    <row r="27" spans="1:8" x14ac:dyDescent="0.25">
      <c r="A27" s="66" t="s">
        <v>23</v>
      </c>
      <c r="B27" s="67"/>
      <c r="C27" s="67"/>
      <c r="D27" s="63">
        <v>10</v>
      </c>
      <c r="E27" s="64">
        <v>63507</v>
      </c>
      <c r="F27" s="65">
        <f>E27/$E$20*100</f>
        <v>10.226751198491439</v>
      </c>
    </row>
    <row r="28" spans="1:8" x14ac:dyDescent="0.25">
      <c r="A28" s="66" t="s">
        <v>24</v>
      </c>
      <c r="B28" s="67"/>
      <c r="C28" s="67"/>
      <c r="D28" s="63">
        <v>11</v>
      </c>
      <c r="E28" s="64">
        <v>47466</v>
      </c>
      <c r="F28" s="65">
        <f>E28/$E$20*100</f>
        <v>7.6436136549922793</v>
      </c>
    </row>
    <row r="29" spans="1:8" x14ac:dyDescent="0.25">
      <c r="A29" s="61" t="s">
        <v>25</v>
      </c>
      <c r="B29" s="67"/>
      <c r="C29" s="67"/>
      <c r="D29" s="63">
        <v>12</v>
      </c>
      <c r="E29" s="64">
        <f>E30+E31</f>
        <v>436454</v>
      </c>
      <c r="F29" s="65">
        <f>+F30+F31+F32</f>
        <v>70.283692625795311</v>
      </c>
    </row>
    <row r="30" spans="1:8" x14ac:dyDescent="0.25">
      <c r="A30" s="66" t="s">
        <v>26</v>
      </c>
      <c r="B30" s="67"/>
      <c r="C30" s="67"/>
      <c r="D30" s="63">
        <v>13</v>
      </c>
      <c r="E30" s="64">
        <v>85442</v>
      </c>
      <c r="F30" s="65">
        <f>E30/$E$20*100</f>
        <v>13.759019886020527</v>
      </c>
      <c r="H30" s="68"/>
    </row>
    <row r="31" spans="1:8" x14ac:dyDescent="0.25">
      <c r="A31" s="66" t="s">
        <v>27</v>
      </c>
      <c r="B31" s="67"/>
      <c r="C31" s="67"/>
      <c r="D31" s="63">
        <v>14</v>
      </c>
      <c r="E31" s="64">
        <v>351012</v>
      </c>
      <c r="F31" s="65">
        <f>E31/$E$20*100</f>
        <v>56.524672739774786</v>
      </c>
      <c r="H31" s="68"/>
    </row>
    <row r="32" spans="1:8" hidden="1" x14ac:dyDescent="0.25">
      <c r="A32" s="66" t="s">
        <v>28</v>
      </c>
      <c r="B32" s="67"/>
      <c r="C32" s="67"/>
      <c r="D32" s="63">
        <v>15</v>
      </c>
      <c r="E32" s="64">
        <v>0</v>
      </c>
      <c r="F32" s="65">
        <f t="shared" ref="F32:F33" si="0">E32/$E$20*100</f>
        <v>0</v>
      </c>
    </row>
    <row r="33" spans="1:6" hidden="1" x14ac:dyDescent="0.25">
      <c r="A33" s="69" t="s">
        <v>29</v>
      </c>
      <c r="B33" s="70"/>
      <c r="C33" s="70"/>
      <c r="D33" s="71">
        <v>24</v>
      </c>
      <c r="E33" s="72">
        <v>0</v>
      </c>
      <c r="F33" s="73">
        <f t="shared" si="0"/>
        <v>0</v>
      </c>
    </row>
    <row r="34" spans="1:6" ht="13.8" thickBot="1" x14ac:dyDescent="0.3">
      <c r="A34" s="74" t="s">
        <v>30</v>
      </c>
      <c r="B34" s="75"/>
      <c r="C34" s="75"/>
      <c r="D34" s="76">
        <v>24</v>
      </c>
      <c r="E34" s="77">
        <v>1591</v>
      </c>
      <c r="F34" s="78">
        <f>E34/$E$20*100</f>
        <v>0.25620421617774225</v>
      </c>
    </row>
    <row r="35" spans="1:6" x14ac:dyDescent="0.25">
      <c r="A35" s="79"/>
      <c r="B35" s="80"/>
      <c r="C35" s="80"/>
      <c r="D35" s="81"/>
      <c r="E35" s="82"/>
      <c r="F35" s="83"/>
    </row>
    <row r="36" spans="1:6" x14ac:dyDescent="0.25">
      <c r="A36" s="79"/>
      <c r="B36" s="80"/>
      <c r="C36" s="80"/>
      <c r="D36" s="81"/>
      <c r="E36" s="82"/>
      <c r="F36" s="83"/>
    </row>
    <row r="37" spans="1:6" ht="15.6" x14ac:dyDescent="0.25">
      <c r="A37" s="84" t="s">
        <v>31</v>
      </c>
      <c r="B37" s="85"/>
      <c r="C37" s="85"/>
      <c r="D37" s="85"/>
      <c r="E37" s="85"/>
      <c r="F37" s="85"/>
    </row>
    <row r="38" spans="1:6" ht="13.8" thickBot="1" x14ac:dyDescent="0.3">
      <c r="B38" s="86"/>
      <c r="C38" s="86"/>
      <c r="D38" s="87"/>
      <c r="E38" s="88"/>
      <c r="F38" s="89"/>
    </row>
    <row r="39" spans="1:6" x14ac:dyDescent="0.25">
      <c r="A39" s="123" t="s">
        <v>32</v>
      </c>
      <c r="B39" s="126" t="s">
        <v>14</v>
      </c>
      <c r="C39" s="129" t="s">
        <v>33</v>
      </c>
      <c r="D39" s="130"/>
      <c r="E39" s="129" t="s">
        <v>34</v>
      </c>
      <c r="F39" s="130"/>
    </row>
    <row r="40" spans="1:6" x14ac:dyDescent="0.25">
      <c r="A40" s="124"/>
      <c r="B40" s="127"/>
      <c r="C40" s="90" t="s">
        <v>35</v>
      </c>
      <c r="D40" s="91" t="s">
        <v>36</v>
      </c>
      <c r="E40" s="90" t="s">
        <v>35</v>
      </c>
      <c r="F40" s="91" t="s">
        <v>36</v>
      </c>
    </row>
    <row r="41" spans="1:6" ht="13.8" thickBot="1" x14ac:dyDescent="0.3">
      <c r="A41" s="125"/>
      <c r="B41" s="128"/>
      <c r="C41" s="131" t="s">
        <v>55</v>
      </c>
      <c r="D41" s="131"/>
      <c r="E41" s="131"/>
      <c r="F41" s="132"/>
    </row>
    <row r="42" spans="1:6" ht="13.8" thickBot="1" x14ac:dyDescent="0.3">
      <c r="A42" s="92" t="s">
        <v>37</v>
      </c>
      <c r="B42" s="93">
        <v>1</v>
      </c>
      <c r="C42" s="94">
        <v>14141507</v>
      </c>
      <c r="D42" s="95">
        <v>10926557</v>
      </c>
      <c r="E42" s="94">
        <v>14960019</v>
      </c>
      <c r="F42" s="96">
        <v>11601928</v>
      </c>
    </row>
    <row r="43" spans="1:6" x14ac:dyDescent="0.25">
      <c r="A43" s="79"/>
      <c r="B43" s="86"/>
      <c r="C43" s="97"/>
      <c r="D43" s="97"/>
      <c r="E43" s="97"/>
      <c r="F43" s="97"/>
    </row>
    <row r="44" spans="1:6" ht="15.6" x14ac:dyDescent="0.25">
      <c r="A44" s="84" t="s">
        <v>40</v>
      </c>
      <c r="B44" s="86"/>
      <c r="C44" s="86"/>
      <c r="D44" s="87"/>
      <c r="E44" s="97"/>
      <c r="F44" s="97"/>
    </row>
    <row r="45" spans="1:6" ht="13.8" thickBot="1" x14ac:dyDescent="0.3">
      <c r="A45" s="79"/>
      <c r="B45" s="86"/>
      <c r="C45" s="103"/>
      <c r="D45" s="103"/>
      <c r="E45" s="97"/>
      <c r="F45" s="97"/>
    </row>
    <row r="46" spans="1:6" x14ac:dyDescent="0.25">
      <c r="A46" s="133" t="s">
        <v>32</v>
      </c>
      <c r="B46" s="135" t="s">
        <v>14</v>
      </c>
      <c r="C46" s="136" t="s">
        <v>41</v>
      </c>
      <c r="D46" s="137"/>
      <c r="E46" s="97"/>
      <c r="F46" s="97"/>
    </row>
    <row r="47" spans="1:6" ht="13.8" thickBot="1" x14ac:dyDescent="0.3">
      <c r="A47" s="134"/>
      <c r="B47" s="128"/>
      <c r="C47" s="104" t="s">
        <v>42</v>
      </c>
      <c r="D47" s="105">
        <f>F19</f>
        <v>44135</v>
      </c>
      <c r="E47" s="97"/>
      <c r="F47" s="97"/>
    </row>
    <row r="48" spans="1:6" x14ac:dyDescent="0.25">
      <c r="A48" s="106" t="s">
        <v>37</v>
      </c>
      <c r="B48" s="58">
        <v>1</v>
      </c>
      <c r="C48" s="138">
        <v>610881420</v>
      </c>
      <c r="D48" s="139"/>
      <c r="E48" s="88"/>
      <c r="F48" s="89"/>
    </row>
    <row r="49" spans="1:6" x14ac:dyDescent="0.25">
      <c r="A49" s="79"/>
      <c r="B49" s="86"/>
      <c r="C49" s="86"/>
      <c r="D49" s="98"/>
      <c r="E49" s="88"/>
      <c r="F49" s="89"/>
    </row>
    <row r="50" spans="1:6" x14ac:dyDescent="0.25">
      <c r="A50" s="79"/>
      <c r="B50" s="86"/>
      <c r="C50" s="86"/>
      <c r="D50" s="87"/>
      <c r="E50" s="88"/>
      <c r="F50" s="89"/>
    </row>
    <row r="51" spans="1:6" ht="52.8" x14ac:dyDescent="0.3">
      <c r="A51" s="99" t="s">
        <v>38</v>
      </c>
      <c r="B51" s="100"/>
      <c r="C51" s="100"/>
      <c r="D51" s="101"/>
      <c r="E51" s="101"/>
      <c r="F51" s="102"/>
    </row>
  </sheetData>
  <mergeCells count="10">
    <mergeCell ref="C48:D48"/>
    <mergeCell ref="A21:C21"/>
    <mergeCell ref="A39:A41"/>
    <mergeCell ref="B39:B41"/>
    <mergeCell ref="C39:D39"/>
    <mergeCell ref="E39:F39"/>
    <mergeCell ref="C41:F41"/>
    <mergeCell ref="A46:A47"/>
    <mergeCell ref="B46:B47"/>
    <mergeCell ref="C46:D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13BE6F-EC62-4CF2-931D-3ED86679E185}">
  <sheetPr>
    <pageSetUpPr fitToPage="1"/>
  </sheetPr>
  <dimension ref="A1:H51"/>
  <sheetViews>
    <sheetView workbookViewId="0">
      <selection activeCell="G23" sqref="G23"/>
    </sheetView>
  </sheetViews>
  <sheetFormatPr defaultColWidth="9.109375" defaultRowHeight="13.2" x14ac:dyDescent="0.25"/>
  <cols>
    <col min="1" max="2" width="18.33203125" style="2" customWidth="1"/>
    <col min="3" max="3" width="16.554687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39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48</v>
      </c>
      <c r="B8" s="112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30"/>
      <c r="C14" s="30"/>
      <c r="D14" s="15"/>
      <c r="E14" s="120"/>
      <c r="F14" s="120"/>
    </row>
    <row r="15" spans="1:6" x14ac:dyDescent="0.25">
      <c r="A15" s="35"/>
      <c r="B15" s="36"/>
      <c r="C15" s="36"/>
      <c r="D15" s="36"/>
      <c r="E15" s="37"/>
      <c r="F15" s="15"/>
    </row>
    <row r="16" spans="1:6" ht="15.6" x14ac:dyDescent="0.25">
      <c r="A16" s="38" t="s">
        <v>12</v>
      </c>
      <c r="B16" s="39"/>
      <c r="C16" s="39"/>
      <c r="D16" s="40"/>
      <c r="E16" s="40"/>
      <c r="F16" s="40"/>
    </row>
    <row r="17" spans="1:8" ht="13.8" thickBot="1" x14ac:dyDescent="0.3">
      <c r="A17" s="41"/>
      <c r="B17" s="41"/>
      <c r="C17" s="41"/>
      <c r="D17" s="42"/>
      <c r="E17" s="42"/>
      <c r="F17" s="42"/>
    </row>
    <row r="18" spans="1:8" ht="39.6" x14ac:dyDescent="0.3">
      <c r="A18" s="43" t="s">
        <v>13</v>
      </c>
      <c r="B18" s="44"/>
      <c r="C18" s="45"/>
      <c r="D18" s="46" t="s">
        <v>14</v>
      </c>
      <c r="E18" s="47" t="s">
        <v>15</v>
      </c>
      <c r="F18" s="48" t="s">
        <v>16</v>
      </c>
    </row>
    <row r="19" spans="1:8" ht="13.8" thickBot="1" x14ac:dyDescent="0.3">
      <c r="A19" s="49"/>
      <c r="B19" s="50"/>
      <c r="C19" s="51"/>
      <c r="D19" s="52"/>
      <c r="E19" s="53" t="s">
        <v>17</v>
      </c>
      <c r="F19" s="54">
        <v>44165</v>
      </c>
      <c r="G19" s="55"/>
    </row>
    <row r="20" spans="1:8" x14ac:dyDescent="0.25">
      <c r="A20" s="56" t="s">
        <v>18</v>
      </c>
      <c r="B20" s="57"/>
      <c r="C20" s="57"/>
      <c r="D20" s="58">
        <v>1</v>
      </c>
      <c r="E20" s="59">
        <f>+E23+E26+E29+E34+E21</f>
        <v>679502</v>
      </c>
      <c r="F20" s="60">
        <f>+F23+F26+F29+F34+F21</f>
        <v>100</v>
      </c>
    </row>
    <row r="21" spans="1:8" ht="25.5" hidden="1" customHeight="1" x14ac:dyDescent="0.25">
      <c r="A21" s="141" t="s">
        <v>44</v>
      </c>
      <c r="B21" s="142"/>
      <c r="C21" s="143"/>
      <c r="D21" s="63">
        <v>2</v>
      </c>
      <c r="E21" s="64">
        <f>E22</f>
        <v>0</v>
      </c>
      <c r="F21" s="65">
        <f>E21/E20*100</f>
        <v>0</v>
      </c>
    </row>
    <row r="22" spans="1:8" hidden="1" x14ac:dyDescent="0.25">
      <c r="A22" s="66" t="s">
        <v>43</v>
      </c>
      <c r="B22" s="67"/>
      <c r="C22" s="67"/>
      <c r="D22" s="63"/>
      <c r="E22" s="64">
        <v>0</v>
      </c>
      <c r="F22" s="65">
        <f>E22/E20*100</f>
        <v>0</v>
      </c>
    </row>
    <row r="23" spans="1:8" x14ac:dyDescent="0.25">
      <c r="A23" s="61" t="s">
        <v>19</v>
      </c>
      <c r="B23" s="62"/>
      <c r="C23" s="62"/>
      <c r="D23" s="63">
        <v>3</v>
      </c>
      <c r="E23" s="64">
        <f>E24+E25</f>
        <v>54279</v>
      </c>
      <c r="F23" s="65">
        <f>+F24+F25</f>
        <v>7.9880559586285242</v>
      </c>
    </row>
    <row r="24" spans="1:8" x14ac:dyDescent="0.25">
      <c r="A24" s="66" t="s">
        <v>20</v>
      </c>
      <c r="B24" s="67"/>
      <c r="C24" s="67"/>
      <c r="D24" s="63">
        <v>4</v>
      </c>
      <c r="E24" s="64">
        <v>54279</v>
      </c>
      <c r="F24" s="65">
        <f>E24/E20*100</f>
        <v>7.9880559586285242</v>
      </c>
    </row>
    <row r="25" spans="1:8" hidden="1" x14ac:dyDescent="0.25">
      <c r="A25" s="66" t="s">
        <v>21</v>
      </c>
      <c r="B25" s="67"/>
      <c r="C25" s="67"/>
      <c r="D25" s="63">
        <v>5</v>
      </c>
      <c r="E25" s="64">
        <v>0</v>
      </c>
      <c r="F25" s="65">
        <f>E25/E20*100</f>
        <v>0</v>
      </c>
    </row>
    <row r="26" spans="1:8" x14ac:dyDescent="0.25">
      <c r="A26" s="61" t="s">
        <v>22</v>
      </c>
      <c r="B26" s="67"/>
      <c r="C26" s="67"/>
      <c r="D26" s="63">
        <v>9</v>
      </c>
      <c r="E26" s="64">
        <f>E27+E28</f>
        <v>130815</v>
      </c>
      <c r="F26" s="65">
        <f>+F27+F28</f>
        <v>19.251598965124458</v>
      </c>
    </row>
    <row r="27" spans="1:8" x14ac:dyDescent="0.25">
      <c r="A27" s="66" t="s">
        <v>23</v>
      </c>
      <c r="B27" s="67"/>
      <c r="C27" s="67"/>
      <c r="D27" s="63">
        <v>10</v>
      </c>
      <c r="E27" s="64">
        <v>83215</v>
      </c>
      <c r="F27" s="65">
        <f>E27/$E$20*100</f>
        <v>12.246468737398859</v>
      </c>
    </row>
    <row r="28" spans="1:8" x14ac:dyDescent="0.25">
      <c r="A28" s="66" t="s">
        <v>24</v>
      </c>
      <c r="B28" s="67"/>
      <c r="C28" s="67"/>
      <c r="D28" s="63">
        <v>11</v>
      </c>
      <c r="E28" s="64">
        <v>47600</v>
      </c>
      <c r="F28" s="65">
        <f>E28/$E$20*100</f>
        <v>7.0051302277255996</v>
      </c>
    </row>
    <row r="29" spans="1:8" x14ac:dyDescent="0.25">
      <c r="A29" s="61" t="s">
        <v>25</v>
      </c>
      <c r="B29" s="67"/>
      <c r="C29" s="67"/>
      <c r="D29" s="63">
        <v>12</v>
      </c>
      <c r="E29" s="64">
        <f>E30+E31</f>
        <v>482927</v>
      </c>
      <c r="F29" s="65">
        <f>+F30+F31+F32</f>
        <v>71.07072532531177</v>
      </c>
    </row>
    <row r="30" spans="1:8" x14ac:dyDescent="0.25">
      <c r="A30" s="66" t="s">
        <v>26</v>
      </c>
      <c r="B30" s="67"/>
      <c r="C30" s="67"/>
      <c r="D30" s="63">
        <v>13</v>
      </c>
      <c r="E30" s="64">
        <v>90763</v>
      </c>
      <c r="F30" s="65">
        <f>E30/$E$20*100</f>
        <v>13.357282244938204</v>
      </c>
      <c r="H30" s="68"/>
    </row>
    <row r="31" spans="1:8" x14ac:dyDescent="0.25">
      <c r="A31" s="66" t="s">
        <v>27</v>
      </c>
      <c r="B31" s="67"/>
      <c r="C31" s="67"/>
      <c r="D31" s="63">
        <v>14</v>
      </c>
      <c r="E31" s="64">
        <v>392164</v>
      </c>
      <c r="F31" s="65">
        <f>E31/$E$20*100</f>
        <v>57.713443080373573</v>
      </c>
      <c r="H31" s="68"/>
    </row>
    <row r="32" spans="1:8" hidden="1" x14ac:dyDescent="0.25">
      <c r="A32" s="66" t="s">
        <v>28</v>
      </c>
      <c r="B32" s="67"/>
      <c r="C32" s="67"/>
      <c r="D32" s="63">
        <v>15</v>
      </c>
      <c r="E32" s="64">
        <v>0</v>
      </c>
      <c r="F32" s="65">
        <f t="shared" ref="F32:F33" si="0">E32/$E$20*100</f>
        <v>0</v>
      </c>
    </row>
    <row r="33" spans="1:6" hidden="1" x14ac:dyDescent="0.25">
      <c r="A33" s="69" t="s">
        <v>29</v>
      </c>
      <c r="B33" s="70"/>
      <c r="C33" s="70"/>
      <c r="D33" s="71">
        <v>24</v>
      </c>
      <c r="E33" s="72">
        <v>0</v>
      </c>
      <c r="F33" s="73">
        <f t="shared" si="0"/>
        <v>0</v>
      </c>
    </row>
    <row r="34" spans="1:6" ht="13.8" thickBot="1" x14ac:dyDescent="0.3">
      <c r="A34" s="74" t="s">
        <v>30</v>
      </c>
      <c r="B34" s="75"/>
      <c r="C34" s="75"/>
      <c r="D34" s="76">
        <v>24</v>
      </c>
      <c r="E34" s="77">
        <v>11481</v>
      </c>
      <c r="F34" s="78">
        <f>E34/$E$20*100</f>
        <v>1.6896197509352437</v>
      </c>
    </row>
    <row r="35" spans="1:6" x14ac:dyDescent="0.25">
      <c r="A35" s="79"/>
      <c r="B35" s="80"/>
      <c r="C35" s="80"/>
      <c r="D35" s="81"/>
      <c r="E35" s="82"/>
      <c r="F35" s="83"/>
    </row>
    <row r="36" spans="1:6" x14ac:dyDescent="0.25">
      <c r="A36" s="79"/>
      <c r="B36" s="80"/>
      <c r="C36" s="80"/>
      <c r="D36" s="81"/>
      <c r="E36" s="82"/>
      <c r="F36" s="83"/>
    </row>
    <row r="37" spans="1:6" ht="15.6" x14ac:dyDescent="0.25">
      <c r="A37" s="84" t="s">
        <v>31</v>
      </c>
      <c r="B37" s="85"/>
      <c r="C37" s="85"/>
      <c r="D37" s="85"/>
      <c r="E37" s="85"/>
      <c r="F37" s="85"/>
    </row>
    <row r="38" spans="1:6" ht="13.8" thickBot="1" x14ac:dyDescent="0.3">
      <c r="B38" s="86"/>
      <c r="C38" s="86"/>
      <c r="D38" s="87"/>
      <c r="E38" s="88"/>
      <c r="F38" s="89"/>
    </row>
    <row r="39" spans="1:6" x14ac:dyDescent="0.25">
      <c r="A39" s="123" t="s">
        <v>32</v>
      </c>
      <c r="B39" s="126" t="s">
        <v>14</v>
      </c>
      <c r="C39" s="129" t="s">
        <v>33</v>
      </c>
      <c r="D39" s="130"/>
      <c r="E39" s="129" t="s">
        <v>34</v>
      </c>
      <c r="F39" s="130"/>
    </row>
    <row r="40" spans="1:6" x14ac:dyDescent="0.25">
      <c r="A40" s="124"/>
      <c r="B40" s="127"/>
      <c r="C40" s="90" t="s">
        <v>35</v>
      </c>
      <c r="D40" s="91" t="s">
        <v>36</v>
      </c>
      <c r="E40" s="90" t="s">
        <v>35</v>
      </c>
      <c r="F40" s="91" t="s">
        <v>36</v>
      </c>
    </row>
    <row r="41" spans="1:6" ht="13.8" thickBot="1" x14ac:dyDescent="0.3">
      <c r="A41" s="125"/>
      <c r="B41" s="128"/>
      <c r="C41" s="131" t="s">
        <v>56</v>
      </c>
      <c r="D41" s="131"/>
      <c r="E41" s="131"/>
      <c r="F41" s="132"/>
    </row>
    <row r="42" spans="1:6" ht="13.8" thickBot="1" x14ac:dyDescent="0.3">
      <c r="A42" s="92" t="s">
        <v>37</v>
      </c>
      <c r="B42" s="93">
        <v>1</v>
      </c>
      <c r="C42" s="94">
        <v>15459930</v>
      </c>
      <c r="D42" s="95">
        <v>6300582</v>
      </c>
      <c r="E42" s="94">
        <v>16458535</v>
      </c>
      <c r="F42" s="96">
        <v>6705051</v>
      </c>
    </row>
    <row r="43" spans="1:6" x14ac:dyDescent="0.25">
      <c r="A43" s="79"/>
      <c r="B43" s="86"/>
      <c r="C43" s="97"/>
      <c r="D43" s="97"/>
      <c r="E43" s="97"/>
      <c r="F43" s="97"/>
    </row>
    <row r="44" spans="1:6" ht="15.6" x14ac:dyDescent="0.25">
      <c r="A44" s="84" t="s">
        <v>40</v>
      </c>
      <c r="B44" s="86"/>
      <c r="C44" s="86"/>
      <c r="D44" s="87"/>
      <c r="E44" s="97"/>
      <c r="F44" s="97"/>
    </row>
    <row r="45" spans="1:6" ht="13.8" thickBot="1" x14ac:dyDescent="0.3">
      <c r="A45" s="79"/>
      <c r="B45" s="86"/>
      <c r="C45" s="103"/>
      <c r="D45" s="103"/>
      <c r="E45" s="97"/>
      <c r="F45" s="97"/>
    </row>
    <row r="46" spans="1:6" x14ac:dyDescent="0.25">
      <c r="A46" s="133" t="s">
        <v>32</v>
      </c>
      <c r="B46" s="135" t="s">
        <v>14</v>
      </c>
      <c r="C46" s="136" t="s">
        <v>41</v>
      </c>
      <c r="D46" s="137"/>
      <c r="E46" s="97"/>
      <c r="F46" s="97"/>
    </row>
    <row r="47" spans="1:6" ht="13.8" thickBot="1" x14ac:dyDescent="0.3">
      <c r="A47" s="134"/>
      <c r="B47" s="128"/>
      <c r="C47" s="104" t="s">
        <v>42</v>
      </c>
      <c r="D47" s="105">
        <f>F19</f>
        <v>44165</v>
      </c>
      <c r="E47" s="97"/>
      <c r="F47" s="97"/>
    </row>
    <row r="48" spans="1:6" x14ac:dyDescent="0.25">
      <c r="A48" s="106" t="s">
        <v>37</v>
      </c>
      <c r="B48" s="58">
        <v>1</v>
      </c>
      <c r="C48" s="138">
        <v>653266740</v>
      </c>
      <c r="D48" s="139"/>
      <c r="E48" s="88"/>
      <c r="F48" s="89"/>
    </row>
    <row r="49" spans="1:6" x14ac:dyDescent="0.25">
      <c r="A49" s="79"/>
      <c r="B49" s="86"/>
      <c r="C49" s="86"/>
      <c r="D49" s="98"/>
      <c r="E49" s="88"/>
      <c r="F49" s="89"/>
    </row>
    <row r="50" spans="1:6" x14ac:dyDescent="0.25">
      <c r="A50" s="79"/>
      <c r="B50" s="86"/>
      <c r="C50" s="86"/>
      <c r="D50" s="87"/>
      <c r="E50" s="88"/>
      <c r="F50" s="89"/>
    </row>
    <row r="51" spans="1:6" ht="52.8" x14ac:dyDescent="0.3">
      <c r="A51" s="99" t="s">
        <v>38</v>
      </c>
      <c r="B51" s="100"/>
      <c r="C51" s="100"/>
      <c r="D51" s="101"/>
      <c r="E51" s="101"/>
      <c r="F51" s="102"/>
    </row>
  </sheetData>
  <mergeCells count="10">
    <mergeCell ref="E39:F39"/>
    <mergeCell ref="C41:F41"/>
    <mergeCell ref="A46:A47"/>
    <mergeCell ref="B46:B47"/>
    <mergeCell ref="C46:D46"/>
    <mergeCell ref="C48:D48"/>
    <mergeCell ref="A21:C21"/>
    <mergeCell ref="A39:A41"/>
    <mergeCell ref="B39:B41"/>
    <mergeCell ref="C39:D39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F79ED4-28D3-4AAC-8C86-AC4A09BBA400}">
  <sheetPr>
    <pageSetUpPr fitToPage="1"/>
  </sheetPr>
  <dimension ref="A1:H51"/>
  <sheetViews>
    <sheetView tabSelected="1" workbookViewId="0">
      <selection activeCell="D13" sqref="D13"/>
    </sheetView>
  </sheetViews>
  <sheetFormatPr defaultColWidth="9.109375" defaultRowHeight="13.2" x14ac:dyDescent="0.25"/>
  <cols>
    <col min="1" max="2" width="18.33203125" style="2" customWidth="1"/>
    <col min="3" max="3" width="16.554687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39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48</v>
      </c>
      <c r="B8" s="112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30"/>
      <c r="C14" s="30"/>
      <c r="D14" s="15"/>
      <c r="E14" s="121"/>
      <c r="F14" s="121"/>
    </row>
    <row r="15" spans="1:6" x14ac:dyDescent="0.25">
      <c r="A15" s="35"/>
      <c r="B15" s="36"/>
      <c r="C15" s="36"/>
      <c r="D15" s="36"/>
      <c r="E15" s="37"/>
      <c r="F15" s="15"/>
    </row>
    <row r="16" spans="1:6" ht="15.6" x14ac:dyDescent="0.25">
      <c r="A16" s="38" t="s">
        <v>12</v>
      </c>
      <c r="B16" s="39"/>
      <c r="C16" s="39"/>
      <c r="D16" s="40"/>
      <c r="E16" s="40"/>
      <c r="F16" s="40"/>
    </row>
    <row r="17" spans="1:8" ht="13.8" thickBot="1" x14ac:dyDescent="0.3">
      <c r="A17" s="41"/>
      <c r="B17" s="41"/>
      <c r="C17" s="41"/>
      <c r="D17" s="42"/>
      <c r="E17" s="42"/>
      <c r="F17" s="42"/>
    </row>
    <row r="18" spans="1:8" ht="39.6" x14ac:dyDescent="0.3">
      <c r="A18" s="43" t="s">
        <v>13</v>
      </c>
      <c r="B18" s="44"/>
      <c r="C18" s="45"/>
      <c r="D18" s="46" t="s">
        <v>14</v>
      </c>
      <c r="E18" s="47" t="s">
        <v>15</v>
      </c>
      <c r="F18" s="48" t="s">
        <v>16</v>
      </c>
    </row>
    <row r="19" spans="1:8" ht="13.8" thickBot="1" x14ac:dyDescent="0.3">
      <c r="A19" s="49"/>
      <c r="B19" s="50"/>
      <c r="C19" s="51"/>
      <c r="D19" s="52"/>
      <c r="E19" s="53" t="s">
        <v>17</v>
      </c>
      <c r="F19" s="54">
        <v>44196</v>
      </c>
      <c r="G19" s="55"/>
    </row>
    <row r="20" spans="1:8" x14ac:dyDescent="0.25">
      <c r="A20" s="56" t="s">
        <v>18</v>
      </c>
      <c r="B20" s="57"/>
      <c r="C20" s="57"/>
      <c r="D20" s="58">
        <v>1</v>
      </c>
      <c r="E20" s="59">
        <f>+E23+E26+E29+E34+E21</f>
        <v>683521</v>
      </c>
      <c r="F20" s="60">
        <f>+F23+F26+F29+F34+F21</f>
        <v>100</v>
      </c>
    </row>
    <row r="21" spans="1:8" ht="25.5" customHeight="1" x14ac:dyDescent="0.25">
      <c r="A21" s="141" t="s">
        <v>44</v>
      </c>
      <c r="B21" s="142"/>
      <c r="C21" s="143"/>
      <c r="D21" s="63">
        <v>2</v>
      </c>
      <c r="E21" s="64">
        <f>E22</f>
        <v>83233</v>
      </c>
      <c r="F21" s="65">
        <f>E21/E20*100</f>
        <v>12.177094778360869</v>
      </c>
    </row>
    <row r="22" spans="1:8" x14ac:dyDescent="0.25">
      <c r="A22" s="66" t="s">
        <v>43</v>
      </c>
      <c r="B22" s="67"/>
      <c r="C22" s="67"/>
      <c r="D22" s="63"/>
      <c r="E22" s="64">
        <v>83233</v>
      </c>
      <c r="F22" s="65">
        <f>E22/E20*100</f>
        <v>12.177094778360869</v>
      </c>
    </row>
    <row r="23" spans="1:8" x14ac:dyDescent="0.25">
      <c r="A23" s="61" t="s">
        <v>19</v>
      </c>
      <c r="B23" s="62"/>
      <c r="C23" s="62"/>
      <c r="D23" s="63">
        <v>3</v>
      </c>
      <c r="E23" s="64">
        <f>E24+E25</f>
        <v>42574</v>
      </c>
      <c r="F23" s="65">
        <f>+F24+F25</f>
        <v>6.2286308686931342</v>
      </c>
    </row>
    <row r="24" spans="1:8" x14ac:dyDescent="0.25">
      <c r="A24" s="66" t="s">
        <v>20</v>
      </c>
      <c r="B24" s="67"/>
      <c r="C24" s="67"/>
      <c r="D24" s="63">
        <v>4</v>
      </c>
      <c r="E24" s="64">
        <v>42574</v>
      </c>
      <c r="F24" s="65">
        <f>E24/E20*100</f>
        <v>6.2286308686931342</v>
      </c>
    </row>
    <row r="25" spans="1:8" hidden="1" x14ac:dyDescent="0.25">
      <c r="A25" s="66" t="s">
        <v>21</v>
      </c>
      <c r="B25" s="67"/>
      <c r="C25" s="67"/>
      <c r="D25" s="63">
        <v>5</v>
      </c>
      <c r="E25" s="64">
        <v>0</v>
      </c>
      <c r="F25" s="65">
        <f>E25/E20*100</f>
        <v>0</v>
      </c>
    </row>
    <row r="26" spans="1:8" x14ac:dyDescent="0.25">
      <c r="A26" s="61" t="s">
        <v>22</v>
      </c>
      <c r="B26" s="67"/>
      <c r="C26" s="67"/>
      <c r="D26" s="63">
        <v>9</v>
      </c>
      <c r="E26" s="64">
        <f>E27+E28</f>
        <v>47555</v>
      </c>
      <c r="F26" s="65">
        <f>+F27+F28</f>
        <v>6.9573575647273458</v>
      </c>
    </row>
    <row r="27" spans="1:8" hidden="1" x14ac:dyDescent="0.25">
      <c r="A27" s="66" t="s">
        <v>23</v>
      </c>
      <c r="B27" s="67"/>
      <c r="C27" s="67"/>
      <c r="D27" s="63">
        <v>10</v>
      </c>
      <c r="E27" s="64">
        <v>0</v>
      </c>
      <c r="F27" s="65">
        <f>E27/$E$20*100</f>
        <v>0</v>
      </c>
    </row>
    <row r="28" spans="1:8" x14ac:dyDescent="0.25">
      <c r="A28" s="66" t="s">
        <v>24</v>
      </c>
      <c r="B28" s="67"/>
      <c r="C28" s="67"/>
      <c r="D28" s="63">
        <v>11</v>
      </c>
      <c r="E28" s="64">
        <v>47555</v>
      </c>
      <c r="F28" s="65">
        <f>E28/$E$20*100</f>
        <v>6.9573575647273458</v>
      </c>
    </row>
    <row r="29" spans="1:8" x14ac:dyDescent="0.25">
      <c r="A29" s="61" t="s">
        <v>25</v>
      </c>
      <c r="B29" s="67"/>
      <c r="C29" s="67"/>
      <c r="D29" s="63">
        <v>12</v>
      </c>
      <c r="E29" s="64">
        <f>E30+E31</f>
        <v>495212</v>
      </c>
      <c r="F29" s="65">
        <f>+F30+F31+F32</f>
        <v>72.450151494979679</v>
      </c>
    </row>
    <row r="30" spans="1:8" x14ac:dyDescent="0.25">
      <c r="A30" s="66" t="s">
        <v>26</v>
      </c>
      <c r="B30" s="67"/>
      <c r="C30" s="67"/>
      <c r="D30" s="63">
        <v>13</v>
      </c>
      <c r="E30" s="64">
        <v>91358</v>
      </c>
      <c r="F30" s="65">
        <f>E30/$E$20*100</f>
        <v>13.36579271156263</v>
      </c>
      <c r="H30" s="68"/>
    </row>
    <row r="31" spans="1:8" x14ac:dyDescent="0.25">
      <c r="A31" s="66" t="s">
        <v>27</v>
      </c>
      <c r="B31" s="67"/>
      <c r="C31" s="67"/>
      <c r="D31" s="63">
        <v>14</v>
      </c>
      <c r="E31" s="64">
        <v>403854</v>
      </c>
      <c r="F31" s="65">
        <f>E31/$E$20*100</f>
        <v>59.084358783417045</v>
      </c>
      <c r="H31" s="68"/>
    </row>
    <row r="32" spans="1:8" hidden="1" x14ac:dyDescent="0.25">
      <c r="A32" s="66" t="s">
        <v>28</v>
      </c>
      <c r="B32" s="67"/>
      <c r="C32" s="67"/>
      <c r="D32" s="63">
        <v>15</v>
      </c>
      <c r="E32" s="64">
        <v>0</v>
      </c>
      <c r="F32" s="65">
        <f t="shared" ref="F32:F33" si="0">E32/$E$20*100</f>
        <v>0</v>
      </c>
    </row>
    <row r="33" spans="1:6" hidden="1" x14ac:dyDescent="0.25">
      <c r="A33" s="69" t="s">
        <v>29</v>
      </c>
      <c r="B33" s="70"/>
      <c r="C33" s="70"/>
      <c r="D33" s="71">
        <v>24</v>
      </c>
      <c r="E33" s="72">
        <v>0</v>
      </c>
      <c r="F33" s="73">
        <f t="shared" si="0"/>
        <v>0</v>
      </c>
    </row>
    <row r="34" spans="1:6" ht="13.8" thickBot="1" x14ac:dyDescent="0.3">
      <c r="A34" s="74" t="s">
        <v>30</v>
      </c>
      <c r="B34" s="75"/>
      <c r="C34" s="75"/>
      <c r="D34" s="76">
        <v>24</v>
      </c>
      <c r="E34" s="77">
        <v>14947</v>
      </c>
      <c r="F34" s="78">
        <f>E34/$E$20*100</f>
        <v>2.1867652932389787</v>
      </c>
    </row>
    <row r="35" spans="1:6" x14ac:dyDescent="0.25">
      <c r="A35" s="79"/>
      <c r="B35" s="80"/>
      <c r="C35" s="80"/>
      <c r="D35" s="81"/>
      <c r="E35" s="82"/>
      <c r="F35" s="83"/>
    </row>
    <row r="36" spans="1:6" x14ac:dyDescent="0.25">
      <c r="A36" s="79"/>
      <c r="B36" s="80"/>
      <c r="C36" s="80"/>
      <c r="D36" s="81"/>
      <c r="E36" s="82"/>
      <c r="F36" s="83"/>
    </row>
    <row r="37" spans="1:6" ht="15.6" x14ac:dyDescent="0.25">
      <c r="A37" s="84" t="s">
        <v>31</v>
      </c>
      <c r="B37" s="85"/>
      <c r="C37" s="85"/>
      <c r="D37" s="85"/>
      <c r="E37" s="85"/>
      <c r="F37" s="85"/>
    </row>
    <row r="38" spans="1:6" ht="13.8" thickBot="1" x14ac:dyDescent="0.3">
      <c r="B38" s="86"/>
      <c r="C38" s="86"/>
      <c r="D38" s="87"/>
      <c r="E38" s="88"/>
      <c r="F38" s="89"/>
    </row>
    <row r="39" spans="1:6" x14ac:dyDescent="0.25">
      <c r="A39" s="123" t="s">
        <v>32</v>
      </c>
      <c r="B39" s="126" t="s">
        <v>14</v>
      </c>
      <c r="C39" s="129" t="s">
        <v>33</v>
      </c>
      <c r="D39" s="130"/>
      <c r="E39" s="129" t="s">
        <v>34</v>
      </c>
      <c r="F39" s="130"/>
    </row>
    <row r="40" spans="1:6" x14ac:dyDescent="0.25">
      <c r="A40" s="124"/>
      <c r="B40" s="127"/>
      <c r="C40" s="90" t="s">
        <v>35</v>
      </c>
      <c r="D40" s="91" t="s">
        <v>36</v>
      </c>
      <c r="E40" s="90" t="s">
        <v>35</v>
      </c>
      <c r="F40" s="91" t="s">
        <v>36</v>
      </c>
    </row>
    <row r="41" spans="1:6" ht="13.8" thickBot="1" x14ac:dyDescent="0.3">
      <c r="A41" s="125"/>
      <c r="B41" s="128"/>
      <c r="C41" s="131" t="s">
        <v>57</v>
      </c>
      <c r="D41" s="131"/>
      <c r="E41" s="131"/>
      <c r="F41" s="132"/>
    </row>
    <row r="42" spans="1:6" ht="13.8" thickBot="1" x14ac:dyDescent="0.3">
      <c r="A42" s="92" t="s">
        <v>37</v>
      </c>
      <c r="B42" s="93">
        <v>1</v>
      </c>
      <c r="C42" s="94">
        <v>18625252</v>
      </c>
      <c r="D42" s="95">
        <v>8967409</v>
      </c>
      <c r="E42" s="94">
        <v>20197553</v>
      </c>
      <c r="F42" s="96">
        <v>9723865</v>
      </c>
    </row>
    <row r="43" spans="1:6" x14ac:dyDescent="0.25">
      <c r="A43" s="79"/>
      <c r="B43" s="86"/>
      <c r="C43" s="97"/>
      <c r="D43" s="97"/>
      <c r="E43" s="97"/>
      <c r="F43" s="97"/>
    </row>
    <row r="44" spans="1:6" ht="15.6" x14ac:dyDescent="0.25">
      <c r="A44" s="84" t="s">
        <v>40</v>
      </c>
      <c r="B44" s="86"/>
      <c r="C44" s="86"/>
      <c r="D44" s="87"/>
      <c r="E44" s="97"/>
      <c r="F44" s="97"/>
    </row>
    <row r="45" spans="1:6" ht="13.8" thickBot="1" x14ac:dyDescent="0.3">
      <c r="A45" s="79"/>
      <c r="B45" s="86"/>
      <c r="C45" s="103"/>
      <c r="D45" s="103"/>
      <c r="E45" s="97"/>
      <c r="F45" s="97"/>
    </row>
    <row r="46" spans="1:6" x14ac:dyDescent="0.25">
      <c r="A46" s="133" t="s">
        <v>32</v>
      </c>
      <c r="B46" s="135" t="s">
        <v>14</v>
      </c>
      <c r="C46" s="136" t="s">
        <v>41</v>
      </c>
      <c r="D46" s="137"/>
      <c r="E46" s="97"/>
      <c r="F46" s="97"/>
    </row>
    <row r="47" spans="1:6" ht="13.8" thickBot="1" x14ac:dyDescent="0.3">
      <c r="A47" s="134"/>
      <c r="B47" s="128"/>
      <c r="C47" s="104" t="s">
        <v>42</v>
      </c>
      <c r="D47" s="105">
        <f>F19</f>
        <v>44196</v>
      </c>
      <c r="E47" s="97"/>
      <c r="F47" s="97"/>
    </row>
    <row r="48" spans="1:6" x14ac:dyDescent="0.25">
      <c r="A48" s="106" t="s">
        <v>37</v>
      </c>
      <c r="B48" s="58">
        <v>1</v>
      </c>
      <c r="C48" s="138">
        <v>675125357</v>
      </c>
      <c r="D48" s="139"/>
      <c r="E48" s="88"/>
      <c r="F48" s="89"/>
    </row>
    <row r="49" spans="1:6" x14ac:dyDescent="0.25">
      <c r="A49" s="79"/>
      <c r="B49" s="86"/>
      <c r="C49" s="86"/>
      <c r="D49" s="98"/>
      <c r="E49" s="88"/>
      <c r="F49" s="89"/>
    </row>
    <row r="50" spans="1:6" x14ac:dyDescent="0.25">
      <c r="A50" s="79"/>
      <c r="B50" s="86"/>
      <c r="C50" s="86"/>
      <c r="D50" s="87"/>
      <c r="E50" s="88"/>
      <c r="F50" s="89"/>
    </row>
    <row r="51" spans="1:6" ht="52.8" x14ac:dyDescent="0.3">
      <c r="A51" s="99" t="s">
        <v>38</v>
      </c>
      <c r="B51" s="100"/>
      <c r="C51" s="100"/>
      <c r="D51" s="101"/>
      <c r="E51" s="101"/>
      <c r="F51" s="102"/>
    </row>
  </sheetData>
  <mergeCells count="10">
    <mergeCell ref="C48:D48"/>
    <mergeCell ref="A21:C21"/>
    <mergeCell ref="A39:A41"/>
    <mergeCell ref="B39:B41"/>
    <mergeCell ref="C39:D39"/>
    <mergeCell ref="E39:F39"/>
    <mergeCell ref="C41:F41"/>
    <mergeCell ref="A46:A47"/>
    <mergeCell ref="B46:B47"/>
    <mergeCell ref="C46:D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52"/>
  <sheetViews>
    <sheetView topLeftCell="A10" workbookViewId="0">
      <selection activeCell="C50" sqref="C50"/>
    </sheetView>
  </sheetViews>
  <sheetFormatPr defaultColWidth="9.109375" defaultRowHeight="13.2" x14ac:dyDescent="0.25"/>
  <cols>
    <col min="1" max="2" width="18.33203125" style="2" customWidth="1"/>
    <col min="3" max="3" width="16.554687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39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5">
      <c r="A9" s="23"/>
      <c r="B9" s="23"/>
      <c r="C9" s="15"/>
      <c r="D9" s="15"/>
      <c r="E9" s="24"/>
      <c r="F9" s="25"/>
    </row>
    <row r="10" spans="1:6" x14ac:dyDescent="0.25">
      <c r="A10" s="8" t="s">
        <v>7</v>
      </c>
      <c r="B10" s="26" t="s">
        <v>8</v>
      </c>
      <c r="C10" s="15"/>
      <c r="D10" s="27"/>
      <c r="E10" s="28" t="s">
        <v>9</v>
      </c>
      <c r="F10" s="26" t="s">
        <v>10</v>
      </c>
    </row>
    <row r="11" spans="1:6" x14ac:dyDescent="0.25">
      <c r="A11" s="12"/>
      <c r="B11" s="13"/>
      <c r="C11" s="15"/>
      <c r="D11" s="15"/>
      <c r="E11" s="24"/>
      <c r="F11" s="25"/>
    </row>
    <row r="12" spans="1:6" x14ac:dyDescent="0.25">
      <c r="A12" s="140" t="s">
        <v>11</v>
      </c>
      <c r="B12" s="140"/>
      <c r="C12" s="109"/>
      <c r="D12" s="15"/>
      <c r="E12" s="122"/>
      <c r="F12" s="122"/>
    </row>
    <row r="13" spans="1:6" x14ac:dyDescent="0.25">
      <c r="A13" s="29"/>
      <c r="B13" s="30"/>
      <c r="C13" s="30"/>
      <c r="D13" s="15"/>
      <c r="E13" s="110"/>
      <c r="F13" s="110"/>
    </row>
    <row r="14" spans="1:6" x14ac:dyDescent="0.25">
      <c r="A14" s="31"/>
      <c r="B14" s="31"/>
      <c r="C14" s="32"/>
      <c r="D14" s="15"/>
      <c r="E14" s="33"/>
      <c r="F14" s="33"/>
    </row>
    <row r="15" spans="1:6" x14ac:dyDescent="0.25">
      <c r="A15" s="12"/>
      <c r="B15" s="13"/>
      <c r="C15" s="15"/>
      <c r="D15" s="15"/>
      <c r="E15" s="33"/>
      <c r="F15" s="34"/>
    </row>
    <row r="16" spans="1:6" x14ac:dyDescent="0.25">
      <c r="A16" s="35"/>
      <c r="B16" s="36"/>
      <c r="C16" s="36"/>
      <c r="D16" s="36"/>
      <c r="E16" s="37"/>
      <c r="F16" s="15"/>
    </row>
    <row r="17" spans="1:8" ht="15.6" x14ac:dyDescent="0.25">
      <c r="A17" s="38" t="s">
        <v>12</v>
      </c>
      <c r="B17" s="39"/>
      <c r="C17" s="39"/>
      <c r="D17" s="40"/>
      <c r="E17" s="40"/>
      <c r="F17" s="40"/>
    </row>
    <row r="18" spans="1:8" ht="13.8" thickBot="1" x14ac:dyDescent="0.3">
      <c r="A18" s="41"/>
      <c r="B18" s="41"/>
      <c r="C18" s="41"/>
      <c r="D18" s="42"/>
      <c r="E18" s="42"/>
      <c r="F18" s="42"/>
    </row>
    <row r="19" spans="1:8" ht="39.6" x14ac:dyDescent="0.3">
      <c r="A19" s="43" t="s">
        <v>13</v>
      </c>
      <c r="B19" s="44"/>
      <c r="C19" s="45"/>
      <c r="D19" s="46" t="s">
        <v>14</v>
      </c>
      <c r="E19" s="47" t="s">
        <v>15</v>
      </c>
      <c r="F19" s="48" t="s">
        <v>16</v>
      </c>
    </row>
    <row r="20" spans="1:8" ht="13.8" thickBot="1" x14ac:dyDescent="0.3">
      <c r="A20" s="49"/>
      <c r="B20" s="50"/>
      <c r="C20" s="51"/>
      <c r="D20" s="52"/>
      <c r="E20" s="53" t="s">
        <v>17</v>
      </c>
      <c r="F20" s="54">
        <v>43890</v>
      </c>
      <c r="G20" s="55"/>
    </row>
    <row r="21" spans="1:8" x14ac:dyDescent="0.25">
      <c r="A21" s="56" t="s">
        <v>18</v>
      </c>
      <c r="B21" s="57"/>
      <c r="C21" s="57"/>
      <c r="D21" s="58">
        <v>1</v>
      </c>
      <c r="E21" s="59">
        <f>+E24+E27+E30+E35+E22</f>
        <v>565041</v>
      </c>
      <c r="F21" s="60">
        <f>+F24+F27+F30+F35+F22</f>
        <v>100</v>
      </c>
    </row>
    <row r="22" spans="1:8" ht="25.5" customHeight="1" x14ac:dyDescent="0.25">
      <c r="A22" s="141" t="s">
        <v>44</v>
      </c>
      <c r="B22" s="142"/>
      <c r="C22" s="143"/>
      <c r="D22" s="63">
        <v>2</v>
      </c>
      <c r="E22" s="64">
        <f>E23</f>
        <v>0</v>
      </c>
      <c r="F22" s="65">
        <f>E22/E21*100</f>
        <v>0</v>
      </c>
    </row>
    <row r="23" spans="1:8" x14ac:dyDescent="0.25">
      <c r="A23" s="66" t="s">
        <v>43</v>
      </c>
      <c r="B23" s="67"/>
      <c r="C23" s="67"/>
      <c r="D23" s="63"/>
      <c r="E23" s="64">
        <v>0</v>
      </c>
      <c r="F23" s="65">
        <f>E23/E21*100</f>
        <v>0</v>
      </c>
    </row>
    <row r="24" spans="1:8" x14ac:dyDescent="0.25">
      <c r="A24" s="61" t="s">
        <v>19</v>
      </c>
      <c r="B24" s="62"/>
      <c r="C24" s="62"/>
      <c r="D24" s="63">
        <v>3</v>
      </c>
      <c r="E24" s="64">
        <f>E25+E26</f>
        <v>53427</v>
      </c>
      <c r="F24" s="65">
        <f>+F25+F26</f>
        <v>9.4554200491645748</v>
      </c>
    </row>
    <row r="25" spans="1:8" x14ac:dyDescent="0.25">
      <c r="A25" s="66" t="s">
        <v>20</v>
      </c>
      <c r="B25" s="67"/>
      <c r="C25" s="67"/>
      <c r="D25" s="63">
        <v>4</v>
      </c>
      <c r="E25" s="64">
        <v>53427</v>
      </c>
      <c r="F25" s="65">
        <f>E25/E21*100</f>
        <v>9.4554200491645748</v>
      </c>
    </row>
    <row r="26" spans="1:8" hidden="1" x14ac:dyDescent="0.25">
      <c r="A26" s="66" t="s">
        <v>21</v>
      </c>
      <c r="B26" s="67"/>
      <c r="C26" s="67"/>
      <c r="D26" s="63">
        <v>5</v>
      </c>
      <c r="E26" s="64">
        <v>0</v>
      </c>
      <c r="F26" s="65">
        <f>E26/E21*100</f>
        <v>0</v>
      </c>
    </row>
    <row r="27" spans="1:8" x14ac:dyDescent="0.25">
      <c r="A27" s="61" t="s">
        <v>22</v>
      </c>
      <c r="B27" s="67"/>
      <c r="C27" s="67"/>
      <c r="D27" s="63">
        <v>9</v>
      </c>
      <c r="E27" s="64">
        <f>E28+E29</f>
        <v>109122</v>
      </c>
      <c r="F27" s="65">
        <f>+F28+F29</f>
        <v>19.312226900348822</v>
      </c>
    </row>
    <row r="28" spans="1:8" x14ac:dyDescent="0.25">
      <c r="A28" s="66" t="s">
        <v>23</v>
      </c>
      <c r="B28" s="67"/>
      <c r="C28" s="67"/>
      <c r="D28" s="63">
        <v>10</v>
      </c>
      <c r="E28" s="64">
        <v>42680</v>
      </c>
      <c r="F28" s="65">
        <f>E28/$E$21*100</f>
        <v>7.5534341755730994</v>
      </c>
    </row>
    <row r="29" spans="1:8" x14ac:dyDescent="0.25">
      <c r="A29" s="66" t="s">
        <v>24</v>
      </c>
      <c r="B29" s="67"/>
      <c r="C29" s="67"/>
      <c r="D29" s="63">
        <v>11</v>
      </c>
      <c r="E29" s="64">
        <v>66442</v>
      </c>
      <c r="F29" s="65">
        <f>E29/$E$21*100</f>
        <v>11.758792724775724</v>
      </c>
    </row>
    <row r="30" spans="1:8" x14ac:dyDescent="0.25">
      <c r="A30" s="61" t="s">
        <v>25</v>
      </c>
      <c r="B30" s="67"/>
      <c r="C30" s="67"/>
      <c r="D30" s="63">
        <v>12</v>
      </c>
      <c r="E30" s="64">
        <f>E31+E32</f>
        <v>395492</v>
      </c>
      <c r="F30" s="65">
        <f>+F31+F32+F33</f>
        <v>69.993504896104881</v>
      </c>
    </row>
    <row r="31" spans="1:8" x14ac:dyDescent="0.25">
      <c r="A31" s="66" t="s">
        <v>26</v>
      </c>
      <c r="B31" s="67"/>
      <c r="C31" s="67"/>
      <c r="D31" s="63">
        <v>13</v>
      </c>
      <c r="E31" s="64">
        <v>77084</v>
      </c>
      <c r="F31" s="65">
        <f>E31/$E$21*100</f>
        <v>13.642195876051472</v>
      </c>
      <c r="H31" s="68"/>
    </row>
    <row r="32" spans="1:8" x14ac:dyDescent="0.25">
      <c r="A32" s="66" t="s">
        <v>27</v>
      </c>
      <c r="B32" s="67"/>
      <c r="C32" s="67"/>
      <c r="D32" s="63">
        <v>14</v>
      </c>
      <c r="E32" s="64">
        <v>318408</v>
      </c>
      <c r="F32" s="65">
        <f>E32/$E$21*100</f>
        <v>56.351309020053407</v>
      </c>
      <c r="H32" s="68"/>
    </row>
    <row r="33" spans="1:6" hidden="1" x14ac:dyDescent="0.25">
      <c r="A33" s="66" t="s">
        <v>28</v>
      </c>
      <c r="B33" s="67"/>
      <c r="C33" s="67"/>
      <c r="D33" s="63">
        <v>15</v>
      </c>
      <c r="E33" s="64">
        <v>0</v>
      </c>
      <c r="F33" s="65">
        <f t="shared" ref="F33:F34" si="0">E33/$E$21*100</f>
        <v>0</v>
      </c>
    </row>
    <row r="34" spans="1:6" hidden="1" x14ac:dyDescent="0.25">
      <c r="A34" s="69" t="s">
        <v>29</v>
      </c>
      <c r="B34" s="70"/>
      <c r="C34" s="70"/>
      <c r="D34" s="71">
        <v>24</v>
      </c>
      <c r="E34" s="72">
        <v>0</v>
      </c>
      <c r="F34" s="73">
        <f t="shared" si="0"/>
        <v>0</v>
      </c>
    </row>
    <row r="35" spans="1:6" ht="13.8" thickBot="1" x14ac:dyDescent="0.3">
      <c r="A35" s="74" t="s">
        <v>30</v>
      </c>
      <c r="B35" s="75"/>
      <c r="C35" s="75"/>
      <c r="D35" s="76">
        <v>24</v>
      </c>
      <c r="E35" s="77">
        <v>7000</v>
      </c>
      <c r="F35" s="78">
        <f>E35/$E$21*100</f>
        <v>1.2388481543817176</v>
      </c>
    </row>
    <row r="36" spans="1:6" x14ac:dyDescent="0.25">
      <c r="A36" s="79"/>
      <c r="B36" s="80"/>
      <c r="C36" s="80"/>
      <c r="D36" s="81"/>
      <c r="E36" s="82"/>
      <c r="F36" s="83"/>
    </row>
    <row r="37" spans="1:6" x14ac:dyDescent="0.25">
      <c r="A37" s="79"/>
      <c r="B37" s="80"/>
      <c r="C37" s="80"/>
      <c r="D37" s="81"/>
      <c r="E37" s="82"/>
      <c r="F37" s="83"/>
    </row>
    <row r="38" spans="1:6" ht="15.6" x14ac:dyDescent="0.25">
      <c r="A38" s="84" t="s">
        <v>31</v>
      </c>
      <c r="B38" s="85"/>
      <c r="C38" s="85"/>
      <c r="D38" s="85"/>
      <c r="E38" s="85"/>
      <c r="F38" s="85"/>
    </row>
    <row r="39" spans="1:6" ht="13.8" thickBot="1" x14ac:dyDescent="0.3">
      <c r="B39" s="86"/>
      <c r="C39" s="86"/>
      <c r="D39" s="87"/>
      <c r="E39" s="88"/>
      <c r="F39" s="89"/>
    </row>
    <row r="40" spans="1:6" x14ac:dyDescent="0.25">
      <c r="A40" s="123" t="s">
        <v>32</v>
      </c>
      <c r="B40" s="126" t="s">
        <v>14</v>
      </c>
      <c r="C40" s="129" t="s">
        <v>33</v>
      </c>
      <c r="D40" s="130"/>
      <c r="E40" s="129" t="s">
        <v>34</v>
      </c>
      <c r="F40" s="130"/>
    </row>
    <row r="41" spans="1:6" x14ac:dyDescent="0.25">
      <c r="A41" s="124"/>
      <c r="B41" s="127"/>
      <c r="C41" s="90" t="s">
        <v>35</v>
      </c>
      <c r="D41" s="91" t="s">
        <v>36</v>
      </c>
      <c r="E41" s="90" t="s">
        <v>35</v>
      </c>
      <c r="F41" s="91" t="s">
        <v>36</v>
      </c>
    </row>
    <row r="42" spans="1:6" ht="13.8" thickBot="1" x14ac:dyDescent="0.3">
      <c r="A42" s="125"/>
      <c r="B42" s="128"/>
      <c r="C42" s="131" t="s">
        <v>46</v>
      </c>
      <c r="D42" s="131"/>
      <c r="E42" s="131"/>
      <c r="F42" s="132"/>
    </row>
    <row r="43" spans="1:6" ht="13.8" thickBot="1" x14ac:dyDescent="0.3">
      <c r="A43" s="92" t="s">
        <v>37</v>
      </c>
      <c r="B43" s="93">
        <v>1</v>
      </c>
      <c r="C43" s="94">
        <v>22834592</v>
      </c>
      <c r="D43" s="95">
        <v>10114289</v>
      </c>
      <c r="E43" s="94">
        <v>24402657.23</v>
      </c>
      <c r="F43" s="96">
        <v>10730338.6</v>
      </c>
    </row>
    <row r="44" spans="1:6" x14ac:dyDescent="0.25">
      <c r="A44" s="79"/>
      <c r="B44" s="86"/>
      <c r="C44" s="97"/>
      <c r="D44" s="97"/>
      <c r="E44" s="97"/>
      <c r="F44" s="97"/>
    </row>
    <row r="45" spans="1:6" ht="15.6" x14ac:dyDescent="0.25">
      <c r="A45" s="84" t="s">
        <v>40</v>
      </c>
      <c r="B45" s="86"/>
      <c r="C45" s="86"/>
      <c r="D45" s="87"/>
      <c r="E45" s="97"/>
      <c r="F45" s="97"/>
    </row>
    <row r="46" spans="1:6" ht="13.8" thickBot="1" x14ac:dyDescent="0.3">
      <c r="A46" s="79"/>
      <c r="B46" s="86"/>
      <c r="C46" s="103"/>
      <c r="D46" s="103"/>
      <c r="E46" s="97"/>
      <c r="F46" s="97"/>
    </row>
    <row r="47" spans="1:6" x14ac:dyDescent="0.25">
      <c r="A47" s="133" t="s">
        <v>32</v>
      </c>
      <c r="B47" s="135" t="s">
        <v>14</v>
      </c>
      <c r="C47" s="136" t="s">
        <v>41</v>
      </c>
      <c r="D47" s="137"/>
      <c r="E47" s="97"/>
      <c r="F47" s="97"/>
    </row>
    <row r="48" spans="1:6" ht="13.8" thickBot="1" x14ac:dyDescent="0.3">
      <c r="A48" s="134"/>
      <c r="B48" s="128"/>
      <c r="C48" s="104" t="s">
        <v>42</v>
      </c>
      <c r="D48" s="105">
        <v>43889</v>
      </c>
      <c r="E48" s="97"/>
      <c r="F48" s="97"/>
    </row>
    <row r="49" spans="1:6" x14ac:dyDescent="0.25">
      <c r="A49" s="106" t="s">
        <v>37</v>
      </c>
      <c r="B49" s="58">
        <v>1</v>
      </c>
      <c r="C49" s="138">
        <v>534156390.39999998</v>
      </c>
      <c r="D49" s="139"/>
      <c r="E49" s="88"/>
      <c r="F49" s="89"/>
    </row>
    <row r="50" spans="1:6" x14ac:dyDescent="0.25">
      <c r="A50" s="79"/>
      <c r="B50" s="86"/>
      <c r="C50" s="86"/>
      <c r="D50" s="98"/>
      <c r="E50" s="88"/>
      <c r="F50" s="89"/>
    </row>
    <row r="51" spans="1:6" x14ac:dyDescent="0.25">
      <c r="A51" s="79"/>
      <c r="B51" s="86"/>
      <c r="C51" s="86"/>
      <c r="D51" s="87"/>
      <c r="E51" s="88"/>
      <c r="F51" s="89"/>
    </row>
    <row r="52" spans="1:6" ht="52.8" x14ac:dyDescent="0.3">
      <c r="A52" s="99" t="s">
        <v>38</v>
      </c>
      <c r="B52" s="100"/>
      <c r="C52" s="100"/>
      <c r="D52" s="101"/>
      <c r="E52" s="101"/>
      <c r="F52" s="102"/>
    </row>
  </sheetData>
  <mergeCells count="12">
    <mergeCell ref="A47:A48"/>
    <mergeCell ref="B47:B48"/>
    <mergeCell ref="C47:D47"/>
    <mergeCell ref="C49:D49"/>
    <mergeCell ref="A12:B12"/>
    <mergeCell ref="E12:F12"/>
    <mergeCell ref="A22:C22"/>
    <mergeCell ref="A40:A42"/>
    <mergeCell ref="B40:B42"/>
    <mergeCell ref="C40:D40"/>
    <mergeCell ref="E40:F40"/>
    <mergeCell ref="C42:F4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51"/>
  <sheetViews>
    <sheetView workbookViewId="0">
      <selection activeCell="C15" sqref="C15"/>
    </sheetView>
  </sheetViews>
  <sheetFormatPr defaultColWidth="9.109375" defaultRowHeight="13.2" x14ac:dyDescent="0.25"/>
  <cols>
    <col min="1" max="2" width="18.33203125" style="2" customWidth="1"/>
    <col min="3" max="3" width="16.554687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39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48</v>
      </c>
      <c r="B8" s="112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30"/>
      <c r="C14" s="30"/>
      <c r="D14" s="15"/>
      <c r="E14" s="111"/>
      <c r="F14" s="111"/>
    </row>
    <row r="15" spans="1:6" x14ac:dyDescent="0.25">
      <c r="A15" s="35"/>
      <c r="B15" s="36"/>
      <c r="C15" s="36"/>
      <c r="D15" s="36"/>
      <c r="E15" s="37"/>
      <c r="F15" s="15"/>
    </row>
    <row r="16" spans="1:6" ht="15.6" x14ac:dyDescent="0.25">
      <c r="A16" s="38" t="s">
        <v>12</v>
      </c>
      <c r="B16" s="39"/>
      <c r="C16" s="39"/>
      <c r="D16" s="40"/>
      <c r="E16" s="40"/>
      <c r="F16" s="40"/>
    </row>
    <row r="17" spans="1:8" ht="13.8" thickBot="1" x14ac:dyDescent="0.3">
      <c r="A17" s="41"/>
      <c r="B17" s="41"/>
      <c r="C17" s="41"/>
      <c r="D17" s="42"/>
      <c r="E17" s="42"/>
      <c r="F17" s="42"/>
    </row>
    <row r="18" spans="1:8" ht="39.6" x14ac:dyDescent="0.3">
      <c r="A18" s="43" t="s">
        <v>13</v>
      </c>
      <c r="B18" s="44"/>
      <c r="C18" s="45"/>
      <c r="D18" s="46" t="s">
        <v>14</v>
      </c>
      <c r="E18" s="47" t="s">
        <v>15</v>
      </c>
      <c r="F18" s="48" t="s">
        <v>16</v>
      </c>
    </row>
    <row r="19" spans="1:8" ht="13.8" thickBot="1" x14ac:dyDescent="0.3">
      <c r="A19" s="49"/>
      <c r="B19" s="50"/>
      <c r="C19" s="51"/>
      <c r="D19" s="52"/>
      <c r="E19" s="53" t="s">
        <v>17</v>
      </c>
      <c r="F19" s="54">
        <v>43921</v>
      </c>
      <c r="G19" s="55"/>
    </row>
    <row r="20" spans="1:8" x14ac:dyDescent="0.25">
      <c r="A20" s="56" t="s">
        <v>18</v>
      </c>
      <c r="B20" s="57"/>
      <c r="C20" s="57"/>
      <c r="D20" s="58">
        <v>1</v>
      </c>
      <c r="E20" s="59">
        <f>+E23+E26+E29+E34+E21</f>
        <v>518498</v>
      </c>
      <c r="F20" s="60">
        <f>+F23+F26+F29+F34+F21</f>
        <v>100</v>
      </c>
    </row>
    <row r="21" spans="1:8" ht="25.5" hidden="1" customHeight="1" x14ac:dyDescent="0.25">
      <c r="A21" s="141" t="s">
        <v>44</v>
      </c>
      <c r="B21" s="142"/>
      <c r="C21" s="143"/>
      <c r="D21" s="63">
        <v>2</v>
      </c>
      <c r="E21" s="64">
        <f>E22</f>
        <v>0</v>
      </c>
      <c r="F21" s="65">
        <f>E21/E20*100</f>
        <v>0</v>
      </c>
    </row>
    <row r="22" spans="1:8" hidden="1" x14ac:dyDescent="0.25">
      <c r="A22" s="66" t="s">
        <v>43</v>
      </c>
      <c r="B22" s="67"/>
      <c r="C22" s="67"/>
      <c r="D22" s="63"/>
      <c r="E22" s="64">
        <v>0</v>
      </c>
      <c r="F22" s="65">
        <f>E22/E20*100</f>
        <v>0</v>
      </c>
    </row>
    <row r="23" spans="1:8" x14ac:dyDescent="0.25">
      <c r="A23" s="61" t="s">
        <v>19</v>
      </c>
      <c r="B23" s="62"/>
      <c r="C23" s="62"/>
      <c r="D23" s="63">
        <v>3</v>
      </c>
      <c r="E23" s="64">
        <f>E24+E25</f>
        <v>36282</v>
      </c>
      <c r="F23" s="65">
        <f>+F24+F25</f>
        <v>6.9975197589961775</v>
      </c>
    </row>
    <row r="24" spans="1:8" x14ac:dyDescent="0.25">
      <c r="A24" s="66" t="s">
        <v>20</v>
      </c>
      <c r="B24" s="67"/>
      <c r="C24" s="67"/>
      <c r="D24" s="63">
        <v>4</v>
      </c>
      <c r="E24" s="64">
        <v>26182</v>
      </c>
      <c r="F24" s="65">
        <f>E24/E20*100</f>
        <v>5.0495855335989726</v>
      </c>
    </row>
    <row r="25" spans="1:8" x14ac:dyDescent="0.25">
      <c r="A25" s="66" t="s">
        <v>21</v>
      </c>
      <c r="B25" s="67"/>
      <c r="C25" s="67"/>
      <c r="D25" s="63">
        <v>5</v>
      </c>
      <c r="E25" s="64">
        <v>10100</v>
      </c>
      <c r="F25" s="65">
        <f>E25/E20*100</f>
        <v>1.947934225397205</v>
      </c>
    </row>
    <row r="26" spans="1:8" x14ac:dyDescent="0.25">
      <c r="A26" s="61" t="s">
        <v>22</v>
      </c>
      <c r="B26" s="67"/>
      <c r="C26" s="67"/>
      <c r="D26" s="63">
        <v>9</v>
      </c>
      <c r="E26" s="64">
        <f>E27+E28</f>
        <v>109337</v>
      </c>
      <c r="F26" s="65">
        <f>+F27+F28</f>
        <v>21.087255881411309</v>
      </c>
    </row>
    <row r="27" spans="1:8" x14ac:dyDescent="0.25">
      <c r="A27" s="66" t="s">
        <v>23</v>
      </c>
      <c r="B27" s="67"/>
      <c r="C27" s="67"/>
      <c r="D27" s="63">
        <v>10</v>
      </c>
      <c r="E27" s="64">
        <v>42809</v>
      </c>
      <c r="F27" s="65">
        <f>E27/$E$20*100</f>
        <v>8.2563481440622724</v>
      </c>
    </row>
    <row r="28" spans="1:8" x14ac:dyDescent="0.25">
      <c r="A28" s="66" t="s">
        <v>24</v>
      </c>
      <c r="B28" s="67"/>
      <c r="C28" s="67"/>
      <c r="D28" s="63">
        <v>11</v>
      </c>
      <c r="E28" s="64">
        <v>66528</v>
      </c>
      <c r="F28" s="65">
        <f>E28/$E$20*100</f>
        <v>12.830907737349035</v>
      </c>
    </row>
    <row r="29" spans="1:8" x14ac:dyDescent="0.25">
      <c r="A29" s="61" t="s">
        <v>25</v>
      </c>
      <c r="B29" s="67"/>
      <c r="C29" s="67"/>
      <c r="D29" s="63">
        <v>12</v>
      </c>
      <c r="E29" s="64">
        <f>E30+E31</f>
        <v>362060</v>
      </c>
      <c r="F29" s="65">
        <f>+F30+F31+F32</f>
        <v>69.828620361120002</v>
      </c>
    </row>
    <row r="30" spans="1:8" x14ac:dyDescent="0.25">
      <c r="A30" s="66" t="s">
        <v>26</v>
      </c>
      <c r="B30" s="67"/>
      <c r="C30" s="67"/>
      <c r="D30" s="63">
        <v>13</v>
      </c>
      <c r="E30" s="64">
        <v>80522</v>
      </c>
      <c r="F30" s="65">
        <f>E30/$E$20*100</f>
        <v>15.529857395785518</v>
      </c>
      <c r="H30" s="68"/>
    </row>
    <row r="31" spans="1:8" x14ac:dyDescent="0.25">
      <c r="A31" s="66" t="s">
        <v>27</v>
      </c>
      <c r="B31" s="67"/>
      <c r="C31" s="67"/>
      <c r="D31" s="63">
        <v>14</v>
      </c>
      <c r="E31" s="64">
        <v>281538</v>
      </c>
      <c r="F31" s="65">
        <f>E31/$E$20*100</f>
        <v>54.29876296533449</v>
      </c>
      <c r="H31" s="68"/>
    </row>
    <row r="32" spans="1:8" hidden="1" x14ac:dyDescent="0.25">
      <c r="A32" s="66" t="s">
        <v>28</v>
      </c>
      <c r="B32" s="67"/>
      <c r="C32" s="67"/>
      <c r="D32" s="63">
        <v>15</v>
      </c>
      <c r="E32" s="64">
        <v>0</v>
      </c>
      <c r="F32" s="65">
        <f t="shared" ref="F32:F33" si="0">E32/$E$20*100</f>
        <v>0</v>
      </c>
    </row>
    <row r="33" spans="1:6" hidden="1" x14ac:dyDescent="0.25">
      <c r="A33" s="69" t="s">
        <v>29</v>
      </c>
      <c r="B33" s="70"/>
      <c r="C33" s="70"/>
      <c r="D33" s="71">
        <v>24</v>
      </c>
      <c r="E33" s="72">
        <v>0</v>
      </c>
      <c r="F33" s="73">
        <f t="shared" si="0"/>
        <v>0</v>
      </c>
    </row>
    <row r="34" spans="1:6" ht="13.8" thickBot="1" x14ac:dyDescent="0.3">
      <c r="A34" s="74" t="s">
        <v>30</v>
      </c>
      <c r="B34" s="75"/>
      <c r="C34" s="75"/>
      <c r="D34" s="76">
        <v>24</v>
      </c>
      <c r="E34" s="77">
        <v>10819</v>
      </c>
      <c r="F34" s="78">
        <f>E34/$E$20*100</f>
        <v>2.0866039984725111</v>
      </c>
    </row>
    <row r="35" spans="1:6" x14ac:dyDescent="0.25">
      <c r="A35" s="79"/>
      <c r="B35" s="80"/>
      <c r="C35" s="80"/>
      <c r="D35" s="81"/>
      <c r="E35" s="82"/>
      <c r="F35" s="83"/>
    </row>
    <row r="36" spans="1:6" x14ac:dyDescent="0.25">
      <c r="A36" s="79"/>
      <c r="B36" s="80"/>
      <c r="C36" s="80"/>
      <c r="D36" s="81"/>
      <c r="E36" s="82"/>
      <c r="F36" s="83"/>
    </row>
    <row r="37" spans="1:6" ht="15.6" x14ac:dyDescent="0.25">
      <c r="A37" s="84" t="s">
        <v>31</v>
      </c>
      <c r="B37" s="85"/>
      <c r="C37" s="85"/>
      <c r="D37" s="85"/>
      <c r="E37" s="85"/>
      <c r="F37" s="85"/>
    </row>
    <row r="38" spans="1:6" ht="13.8" thickBot="1" x14ac:dyDescent="0.3">
      <c r="B38" s="86"/>
      <c r="C38" s="86"/>
      <c r="D38" s="87"/>
      <c r="E38" s="88"/>
      <c r="F38" s="89"/>
    </row>
    <row r="39" spans="1:6" x14ac:dyDescent="0.25">
      <c r="A39" s="123" t="s">
        <v>32</v>
      </c>
      <c r="B39" s="126" t="s">
        <v>14</v>
      </c>
      <c r="C39" s="129" t="s">
        <v>33</v>
      </c>
      <c r="D39" s="130"/>
      <c r="E39" s="129" t="s">
        <v>34</v>
      </c>
      <c r="F39" s="130"/>
    </row>
    <row r="40" spans="1:6" x14ac:dyDescent="0.25">
      <c r="A40" s="124"/>
      <c r="B40" s="127"/>
      <c r="C40" s="90" t="s">
        <v>35</v>
      </c>
      <c r="D40" s="91" t="s">
        <v>36</v>
      </c>
      <c r="E40" s="90" t="s">
        <v>35</v>
      </c>
      <c r="F40" s="91" t="s">
        <v>36</v>
      </c>
    </row>
    <row r="41" spans="1:6" ht="13.8" thickBot="1" x14ac:dyDescent="0.3">
      <c r="A41" s="125"/>
      <c r="B41" s="128"/>
      <c r="C41" s="131" t="s">
        <v>47</v>
      </c>
      <c r="D41" s="131"/>
      <c r="E41" s="131"/>
      <c r="F41" s="132"/>
    </row>
    <row r="42" spans="1:6" ht="13.8" thickBot="1" x14ac:dyDescent="0.3">
      <c r="A42" s="92" t="s">
        <v>37</v>
      </c>
      <c r="B42" s="93">
        <v>1</v>
      </c>
      <c r="C42" s="94">
        <v>32920439</v>
      </c>
      <c r="D42" s="95">
        <v>31343064</v>
      </c>
      <c r="E42" s="94">
        <v>30802798</v>
      </c>
      <c r="F42" s="96">
        <v>28659618</v>
      </c>
    </row>
    <row r="43" spans="1:6" x14ac:dyDescent="0.25">
      <c r="A43" s="79"/>
      <c r="B43" s="86"/>
      <c r="C43" s="97"/>
      <c r="D43" s="97"/>
      <c r="E43" s="97"/>
      <c r="F43" s="97"/>
    </row>
    <row r="44" spans="1:6" ht="15.6" x14ac:dyDescent="0.25">
      <c r="A44" s="84" t="s">
        <v>40</v>
      </c>
      <c r="B44" s="86"/>
      <c r="C44" s="86"/>
      <c r="D44" s="87"/>
      <c r="E44" s="97"/>
      <c r="F44" s="97"/>
    </row>
    <row r="45" spans="1:6" ht="13.8" thickBot="1" x14ac:dyDescent="0.3">
      <c r="A45" s="79"/>
      <c r="B45" s="86"/>
      <c r="C45" s="103"/>
      <c r="D45" s="103"/>
      <c r="E45" s="97"/>
      <c r="F45" s="97"/>
    </row>
    <row r="46" spans="1:6" x14ac:dyDescent="0.25">
      <c r="A46" s="133" t="s">
        <v>32</v>
      </c>
      <c r="B46" s="135" t="s">
        <v>14</v>
      </c>
      <c r="C46" s="136" t="s">
        <v>41</v>
      </c>
      <c r="D46" s="137"/>
      <c r="E46" s="97"/>
      <c r="F46" s="97"/>
    </row>
    <row r="47" spans="1:6" ht="13.8" thickBot="1" x14ac:dyDescent="0.3">
      <c r="A47" s="134"/>
      <c r="B47" s="128"/>
      <c r="C47" s="104" t="s">
        <v>42</v>
      </c>
      <c r="D47" s="105">
        <v>43921</v>
      </c>
      <c r="E47" s="97"/>
      <c r="F47" s="97"/>
    </row>
    <row r="48" spans="1:6" x14ac:dyDescent="0.25">
      <c r="A48" s="106" t="s">
        <v>37</v>
      </c>
      <c r="B48" s="58">
        <v>1</v>
      </c>
      <c r="C48" s="138">
        <v>492654224</v>
      </c>
      <c r="D48" s="139"/>
      <c r="E48" s="88"/>
      <c r="F48" s="89"/>
    </row>
    <row r="49" spans="1:6" x14ac:dyDescent="0.25">
      <c r="A49" s="79"/>
      <c r="B49" s="86"/>
      <c r="C49" s="86"/>
      <c r="D49" s="98"/>
      <c r="E49" s="88"/>
      <c r="F49" s="89"/>
    </row>
    <row r="50" spans="1:6" x14ac:dyDescent="0.25">
      <c r="A50" s="79"/>
      <c r="B50" s="86"/>
      <c r="C50" s="86"/>
      <c r="D50" s="87"/>
      <c r="E50" s="88"/>
      <c r="F50" s="89"/>
    </row>
    <row r="51" spans="1:6" ht="52.8" x14ac:dyDescent="0.3">
      <c r="A51" s="99" t="s">
        <v>38</v>
      </c>
      <c r="B51" s="100"/>
      <c r="C51" s="100"/>
      <c r="D51" s="101"/>
      <c r="E51" s="101"/>
      <c r="F51" s="102"/>
    </row>
  </sheetData>
  <mergeCells count="10">
    <mergeCell ref="C48:D48"/>
    <mergeCell ref="A21:C21"/>
    <mergeCell ref="A39:A41"/>
    <mergeCell ref="B39:B41"/>
    <mergeCell ref="C39:D39"/>
    <mergeCell ref="E39:F39"/>
    <mergeCell ref="C41:F41"/>
    <mergeCell ref="A46:A47"/>
    <mergeCell ref="B46:B47"/>
    <mergeCell ref="C46:D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51"/>
  <sheetViews>
    <sheetView workbookViewId="0">
      <selection activeCell="G3" sqref="G3"/>
    </sheetView>
  </sheetViews>
  <sheetFormatPr defaultColWidth="9.109375" defaultRowHeight="13.2" x14ac:dyDescent="0.25"/>
  <cols>
    <col min="1" max="2" width="18.33203125" style="2" customWidth="1"/>
    <col min="3" max="3" width="16.554687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39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48</v>
      </c>
      <c r="B8" s="112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30"/>
      <c r="C14" s="30"/>
      <c r="D14" s="15"/>
      <c r="E14" s="113"/>
      <c r="F14" s="113"/>
    </row>
    <row r="15" spans="1:6" x14ac:dyDescent="0.25">
      <c r="A15" s="35"/>
      <c r="B15" s="36"/>
      <c r="C15" s="36"/>
      <c r="D15" s="36"/>
      <c r="E15" s="37"/>
      <c r="F15" s="15"/>
    </row>
    <row r="16" spans="1:6" ht="15.6" x14ac:dyDescent="0.25">
      <c r="A16" s="38" t="s">
        <v>12</v>
      </c>
      <c r="B16" s="39"/>
      <c r="C16" s="39"/>
      <c r="D16" s="40"/>
      <c r="E16" s="40"/>
      <c r="F16" s="40"/>
    </row>
    <row r="17" spans="1:8" ht="13.8" thickBot="1" x14ac:dyDescent="0.3">
      <c r="A17" s="41"/>
      <c r="B17" s="41"/>
      <c r="C17" s="41"/>
      <c r="D17" s="42"/>
      <c r="E17" s="42"/>
      <c r="F17" s="42"/>
    </row>
    <row r="18" spans="1:8" ht="39.6" x14ac:dyDescent="0.3">
      <c r="A18" s="43" t="s">
        <v>13</v>
      </c>
      <c r="B18" s="44"/>
      <c r="C18" s="45"/>
      <c r="D18" s="46" t="s">
        <v>14</v>
      </c>
      <c r="E18" s="47" t="s">
        <v>15</v>
      </c>
      <c r="F18" s="48" t="s">
        <v>16</v>
      </c>
    </row>
    <row r="19" spans="1:8" ht="13.8" thickBot="1" x14ac:dyDescent="0.3">
      <c r="A19" s="49"/>
      <c r="B19" s="50"/>
      <c r="C19" s="51"/>
      <c r="D19" s="52"/>
      <c r="E19" s="53" t="s">
        <v>17</v>
      </c>
      <c r="F19" s="54">
        <v>43951</v>
      </c>
      <c r="G19" s="55"/>
    </row>
    <row r="20" spans="1:8" x14ac:dyDescent="0.25">
      <c r="A20" s="56" t="s">
        <v>18</v>
      </c>
      <c r="B20" s="57"/>
      <c r="C20" s="57"/>
      <c r="D20" s="58">
        <v>1</v>
      </c>
      <c r="E20" s="59">
        <f>+E23+E26+E29+E34+E21</f>
        <v>561664</v>
      </c>
      <c r="F20" s="60">
        <f>+F23+F26+F29+F34+F21</f>
        <v>100</v>
      </c>
    </row>
    <row r="21" spans="1:8" ht="25.5" hidden="1" customHeight="1" x14ac:dyDescent="0.25">
      <c r="A21" s="141" t="s">
        <v>44</v>
      </c>
      <c r="B21" s="142"/>
      <c r="C21" s="143"/>
      <c r="D21" s="63">
        <v>2</v>
      </c>
      <c r="E21" s="64">
        <f>E22</f>
        <v>0</v>
      </c>
      <c r="F21" s="65">
        <f>E21/E20*100</f>
        <v>0</v>
      </c>
    </row>
    <row r="22" spans="1:8" hidden="1" x14ac:dyDescent="0.25">
      <c r="A22" s="66" t="s">
        <v>43</v>
      </c>
      <c r="B22" s="67"/>
      <c r="C22" s="67"/>
      <c r="D22" s="63"/>
      <c r="E22" s="64">
        <v>0</v>
      </c>
      <c r="F22" s="65">
        <f>E22/E20*100</f>
        <v>0</v>
      </c>
    </row>
    <row r="23" spans="1:8" x14ac:dyDescent="0.25">
      <c r="A23" s="61" t="s">
        <v>19</v>
      </c>
      <c r="B23" s="62"/>
      <c r="C23" s="62"/>
      <c r="D23" s="63">
        <v>3</v>
      </c>
      <c r="E23" s="64">
        <f>E24+E25</f>
        <v>59351</v>
      </c>
      <c r="F23" s="65">
        <f>+F24+F25</f>
        <v>10.566993789881495</v>
      </c>
    </row>
    <row r="24" spans="1:8" x14ac:dyDescent="0.25">
      <c r="A24" s="66" t="s">
        <v>20</v>
      </c>
      <c r="B24" s="67"/>
      <c r="C24" s="67"/>
      <c r="D24" s="63">
        <v>4</v>
      </c>
      <c r="E24" s="64">
        <v>49251</v>
      </c>
      <c r="F24" s="65">
        <f>E24/E20*100</f>
        <v>8.7687656677301735</v>
      </c>
    </row>
    <row r="25" spans="1:8" x14ac:dyDescent="0.25">
      <c r="A25" s="66" t="s">
        <v>21</v>
      </c>
      <c r="B25" s="67"/>
      <c r="C25" s="67"/>
      <c r="D25" s="63">
        <v>5</v>
      </c>
      <c r="E25" s="64">
        <v>10100</v>
      </c>
      <c r="F25" s="65">
        <f>E25/E20*100</f>
        <v>1.7982281221513217</v>
      </c>
    </row>
    <row r="26" spans="1:8" x14ac:dyDescent="0.25">
      <c r="A26" s="61" t="s">
        <v>22</v>
      </c>
      <c r="B26" s="67"/>
      <c r="C26" s="67"/>
      <c r="D26" s="63">
        <v>9</v>
      </c>
      <c r="E26" s="64">
        <f>E27+E28</f>
        <v>110863</v>
      </c>
      <c r="F26" s="65">
        <f>+F27+F28</f>
        <v>19.738313297629897</v>
      </c>
    </row>
    <row r="27" spans="1:8" x14ac:dyDescent="0.25">
      <c r="A27" s="66" t="s">
        <v>23</v>
      </c>
      <c r="B27" s="67"/>
      <c r="C27" s="67"/>
      <c r="D27" s="63">
        <v>10</v>
      </c>
      <c r="E27" s="64">
        <v>43312</v>
      </c>
      <c r="F27" s="65">
        <f>E27/$E$20*100</f>
        <v>7.7113719234275289</v>
      </c>
    </row>
    <row r="28" spans="1:8" x14ac:dyDescent="0.25">
      <c r="A28" s="66" t="s">
        <v>24</v>
      </c>
      <c r="B28" s="67"/>
      <c r="C28" s="67"/>
      <c r="D28" s="63">
        <v>11</v>
      </c>
      <c r="E28" s="64">
        <v>67551</v>
      </c>
      <c r="F28" s="65">
        <f>E28/$E$20*100</f>
        <v>12.026941374202369</v>
      </c>
    </row>
    <row r="29" spans="1:8" x14ac:dyDescent="0.25">
      <c r="A29" s="61" t="s">
        <v>25</v>
      </c>
      <c r="B29" s="67"/>
      <c r="C29" s="67"/>
      <c r="D29" s="63">
        <v>12</v>
      </c>
      <c r="E29" s="64">
        <f>E30+E31</f>
        <v>389677</v>
      </c>
      <c r="F29" s="65">
        <f>+F30+F31+F32</f>
        <v>69.379023757976299</v>
      </c>
    </row>
    <row r="30" spans="1:8" x14ac:dyDescent="0.25">
      <c r="A30" s="66" t="s">
        <v>26</v>
      </c>
      <c r="B30" s="67"/>
      <c r="C30" s="67"/>
      <c r="D30" s="63">
        <v>13</v>
      </c>
      <c r="E30" s="64">
        <v>88028</v>
      </c>
      <c r="F30" s="65">
        <f>E30/$E$20*100</f>
        <v>15.672715360072925</v>
      </c>
      <c r="H30" s="68"/>
    </row>
    <row r="31" spans="1:8" x14ac:dyDescent="0.25">
      <c r="A31" s="66" t="s">
        <v>27</v>
      </c>
      <c r="B31" s="67"/>
      <c r="C31" s="67"/>
      <c r="D31" s="63">
        <v>14</v>
      </c>
      <c r="E31" s="64">
        <v>301649</v>
      </c>
      <c r="F31" s="65">
        <f>E31/$E$20*100</f>
        <v>53.706308397903371</v>
      </c>
      <c r="H31" s="68"/>
    </row>
    <row r="32" spans="1:8" hidden="1" x14ac:dyDescent="0.25">
      <c r="A32" s="66" t="s">
        <v>28</v>
      </c>
      <c r="B32" s="67"/>
      <c r="C32" s="67"/>
      <c r="D32" s="63">
        <v>15</v>
      </c>
      <c r="E32" s="64">
        <v>0</v>
      </c>
      <c r="F32" s="65">
        <f t="shared" ref="F32:F33" si="0">E32/$E$20*100</f>
        <v>0</v>
      </c>
    </row>
    <row r="33" spans="1:6" hidden="1" x14ac:dyDescent="0.25">
      <c r="A33" s="69" t="s">
        <v>29</v>
      </c>
      <c r="B33" s="70"/>
      <c r="C33" s="70"/>
      <c r="D33" s="71">
        <v>24</v>
      </c>
      <c r="E33" s="72">
        <v>0</v>
      </c>
      <c r="F33" s="73">
        <f t="shared" si="0"/>
        <v>0</v>
      </c>
    </row>
    <row r="34" spans="1:6" ht="13.8" thickBot="1" x14ac:dyDescent="0.3">
      <c r="A34" s="74" t="s">
        <v>30</v>
      </c>
      <c r="B34" s="75"/>
      <c r="C34" s="75"/>
      <c r="D34" s="76">
        <v>24</v>
      </c>
      <c r="E34" s="77">
        <v>1773</v>
      </c>
      <c r="F34" s="78">
        <f>E34/$E$20*100</f>
        <v>0.31566915451230632</v>
      </c>
    </row>
    <row r="35" spans="1:6" x14ac:dyDescent="0.25">
      <c r="A35" s="79"/>
      <c r="B35" s="80"/>
      <c r="C35" s="80"/>
      <c r="D35" s="81"/>
      <c r="E35" s="82"/>
      <c r="F35" s="83"/>
    </row>
    <row r="36" spans="1:6" x14ac:dyDescent="0.25">
      <c r="A36" s="79"/>
      <c r="B36" s="80"/>
      <c r="C36" s="80"/>
      <c r="D36" s="81"/>
      <c r="E36" s="82"/>
      <c r="F36" s="83"/>
    </row>
    <row r="37" spans="1:6" ht="15.6" x14ac:dyDescent="0.25">
      <c r="A37" s="84" t="s">
        <v>31</v>
      </c>
      <c r="B37" s="85"/>
      <c r="C37" s="85"/>
      <c r="D37" s="85"/>
      <c r="E37" s="85"/>
      <c r="F37" s="85"/>
    </row>
    <row r="38" spans="1:6" ht="13.8" thickBot="1" x14ac:dyDescent="0.3">
      <c r="B38" s="86"/>
      <c r="C38" s="86"/>
      <c r="D38" s="87"/>
      <c r="E38" s="88"/>
      <c r="F38" s="89"/>
    </row>
    <row r="39" spans="1:6" x14ac:dyDescent="0.25">
      <c r="A39" s="123" t="s">
        <v>32</v>
      </c>
      <c r="B39" s="126" t="s">
        <v>14</v>
      </c>
      <c r="C39" s="129" t="s">
        <v>33</v>
      </c>
      <c r="D39" s="130"/>
      <c r="E39" s="129" t="s">
        <v>34</v>
      </c>
      <c r="F39" s="130"/>
    </row>
    <row r="40" spans="1:6" x14ac:dyDescent="0.25">
      <c r="A40" s="124"/>
      <c r="B40" s="127"/>
      <c r="C40" s="90" t="s">
        <v>35</v>
      </c>
      <c r="D40" s="91" t="s">
        <v>36</v>
      </c>
      <c r="E40" s="90" t="s">
        <v>35</v>
      </c>
      <c r="F40" s="91" t="s">
        <v>36</v>
      </c>
    </row>
    <row r="41" spans="1:6" ht="13.8" thickBot="1" x14ac:dyDescent="0.3">
      <c r="A41" s="125"/>
      <c r="B41" s="128"/>
      <c r="C41" s="131" t="s">
        <v>49</v>
      </c>
      <c r="D41" s="131"/>
      <c r="E41" s="131"/>
      <c r="F41" s="132"/>
    </row>
    <row r="42" spans="1:6" ht="13.8" thickBot="1" x14ac:dyDescent="0.3">
      <c r="A42" s="92" t="s">
        <v>37</v>
      </c>
      <c r="B42" s="93">
        <v>1</v>
      </c>
      <c r="C42" s="94">
        <v>19957326</v>
      </c>
      <c r="D42" s="95">
        <v>4083522</v>
      </c>
      <c r="E42" s="94">
        <v>18801253</v>
      </c>
      <c r="F42" s="96">
        <v>3787976</v>
      </c>
    </row>
    <row r="43" spans="1:6" x14ac:dyDescent="0.25">
      <c r="A43" s="79"/>
      <c r="B43" s="86"/>
      <c r="C43" s="97"/>
      <c r="D43" s="97"/>
      <c r="E43" s="97"/>
      <c r="F43" s="97"/>
    </row>
    <row r="44" spans="1:6" ht="15.6" x14ac:dyDescent="0.25">
      <c r="A44" s="84" t="s">
        <v>40</v>
      </c>
      <c r="B44" s="86"/>
      <c r="C44" s="86"/>
      <c r="D44" s="87"/>
      <c r="E44" s="97"/>
      <c r="F44" s="97"/>
    </row>
    <row r="45" spans="1:6" ht="13.8" thickBot="1" x14ac:dyDescent="0.3">
      <c r="A45" s="79"/>
      <c r="B45" s="86"/>
      <c r="C45" s="103"/>
      <c r="D45" s="103"/>
      <c r="E45" s="97"/>
      <c r="F45" s="97"/>
    </row>
    <row r="46" spans="1:6" x14ac:dyDescent="0.25">
      <c r="A46" s="133" t="s">
        <v>32</v>
      </c>
      <c r="B46" s="135" t="s">
        <v>14</v>
      </c>
      <c r="C46" s="136" t="s">
        <v>41</v>
      </c>
      <c r="D46" s="137"/>
      <c r="E46" s="97"/>
      <c r="F46" s="97"/>
    </row>
    <row r="47" spans="1:6" ht="13.8" thickBot="1" x14ac:dyDescent="0.3">
      <c r="A47" s="134"/>
      <c r="B47" s="128"/>
      <c r="C47" s="104" t="s">
        <v>42</v>
      </c>
      <c r="D47" s="105">
        <v>43951</v>
      </c>
      <c r="E47" s="97"/>
      <c r="F47" s="97"/>
    </row>
    <row r="48" spans="1:6" x14ac:dyDescent="0.25">
      <c r="A48" s="106" t="s">
        <v>37</v>
      </c>
      <c r="B48" s="58">
        <v>1</v>
      </c>
      <c r="C48" s="138">
        <v>546046361</v>
      </c>
      <c r="D48" s="139"/>
      <c r="E48" s="88"/>
      <c r="F48" s="89"/>
    </row>
    <row r="49" spans="1:6" x14ac:dyDescent="0.25">
      <c r="A49" s="79"/>
      <c r="B49" s="86"/>
      <c r="C49" s="86"/>
      <c r="D49" s="98"/>
      <c r="E49" s="88"/>
      <c r="F49" s="89"/>
    </row>
    <row r="50" spans="1:6" x14ac:dyDescent="0.25">
      <c r="A50" s="79"/>
      <c r="B50" s="86"/>
      <c r="C50" s="86"/>
      <c r="D50" s="87"/>
      <c r="E50" s="88"/>
      <c r="F50" s="89"/>
    </row>
    <row r="51" spans="1:6" ht="52.8" x14ac:dyDescent="0.3">
      <c r="A51" s="99" t="s">
        <v>38</v>
      </c>
      <c r="B51" s="100"/>
      <c r="C51" s="100"/>
      <c r="D51" s="101"/>
      <c r="E51" s="101"/>
      <c r="F51" s="102"/>
    </row>
  </sheetData>
  <mergeCells count="10">
    <mergeCell ref="E39:F39"/>
    <mergeCell ref="C41:F41"/>
    <mergeCell ref="A46:A47"/>
    <mergeCell ref="B46:B47"/>
    <mergeCell ref="C46:D46"/>
    <mergeCell ref="C48:D48"/>
    <mergeCell ref="A21:C21"/>
    <mergeCell ref="A39:A41"/>
    <mergeCell ref="B39:B41"/>
    <mergeCell ref="C39:D39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51"/>
  <sheetViews>
    <sheetView topLeftCell="A34" workbookViewId="0">
      <selection activeCell="H18" sqref="H18"/>
    </sheetView>
  </sheetViews>
  <sheetFormatPr defaultColWidth="9.109375" defaultRowHeight="13.2" x14ac:dyDescent="0.25"/>
  <cols>
    <col min="1" max="2" width="18.33203125" style="2" customWidth="1"/>
    <col min="3" max="3" width="16.554687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39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48</v>
      </c>
      <c r="B8" s="112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30"/>
      <c r="C14" s="30"/>
      <c r="D14" s="15"/>
      <c r="E14" s="114"/>
      <c r="F14" s="114"/>
    </row>
    <row r="15" spans="1:6" x14ac:dyDescent="0.25">
      <c r="A15" s="35"/>
      <c r="B15" s="36"/>
      <c r="C15" s="36"/>
      <c r="D15" s="36"/>
      <c r="E15" s="37"/>
      <c r="F15" s="15"/>
    </row>
    <row r="16" spans="1:6" ht="15.6" x14ac:dyDescent="0.25">
      <c r="A16" s="38" t="s">
        <v>12</v>
      </c>
      <c r="B16" s="39"/>
      <c r="C16" s="39"/>
      <c r="D16" s="40"/>
      <c r="E16" s="40"/>
      <c r="F16" s="40"/>
    </row>
    <row r="17" spans="1:8" ht="13.8" thickBot="1" x14ac:dyDescent="0.3">
      <c r="A17" s="41"/>
      <c r="B17" s="41"/>
      <c r="C17" s="41"/>
      <c r="D17" s="42"/>
      <c r="E17" s="42"/>
      <c r="F17" s="42"/>
    </row>
    <row r="18" spans="1:8" ht="39.6" x14ac:dyDescent="0.3">
      <c r="A18" s="43" t="s">
        <v>13</v>
      </c>
      <c r="B18" s="44"/>
      <c r="C18" s="45"/>
      <c r="D18" s="46" t="s">
        <v>14</v>
      </c>
      <c r="E18" s="47" t="s">
        <v>15</v>
      </c>
      <c r="F18" s="48" t="s">
        <v>16</v>
      </c>
    </row>
    <row r="19" spans="1:8" ht="13.8" thickBot="1" x14ac:dyDescent="0.3">
      <c r="A19" s="49"/>
      <c r="B19" s="50"/>
      <c r="C19" s="51"/>
      <c r="D19" s="52"/>
      <c r="E19" s="53" t="s">
        <v>17</v>
      </c>
      <c r="F19" s="54">
        <v>43982</v>
      </c>
      <c r="G19" s="55"/>
    </row>
    <row r="20" spans="1:8" x14ac:dyDescent="0.25">
      <c r="A20" s="56" t="s">
        <v>18</v>
      </c>
      <c r="B20" s="57"/>
      <c r="C20" s="57"/>
      <c r="D20" s="58">
        <v>1</v>
      </c>
      <c r="E20" s="59">
        <f>+E23+E26+E29+E34+E21</f>
        <v>575342</v>
      </c>
      <c r="F20" s="60">
        <f>+F23+F26+F29+F34+F21</f>
        <v>99.999999999999986</v>
      </c>
    </row>
    <row r="21" spans="1:8" ht="25.5" hidden="1" customHeight="1" x14ac:dyDescent="0.25">
      <c r="A21" s="141" t="s">
        <v>44</v>
      </c>
      <c r="B21" s="142"/>
      <c r="C21" s="143"/>
      <c r="D21" s="63">
        <v>2</v>
      </c>
      <c r="E21" s="64">
        <f>E22</f>
        <v>0</v>
      </c>
      <c r="F21" s="65">
        <f>E21/E20*100</f>
        <v>0</v>
      </c>
    </row>
    <row r="22" spans="1:8" hidden="1" x14ac:dyDescent="0.25">
      <c r="A22" s="66" t="s">
        <v>43</v>
      </c>
      <c r="B22" s="67"/>
      <c r="C22" s="67"/>
      <c r="D22" s="63"/>
      <c r="E22" s="64">
        <v>0</v>
      </c>
      <c r="F22" s="65">
        <f>E22/E20*100</f>
        <v>0</v>
      </c>
    </row>
    <row r="23" spans="1:8" x14ac:dyDescent="0.25">
      <c r="A23" s="61" t="s">
        <v>19</v>
      </c>
      <c r="B23" s="62"/>
      <c r="C23" s="62"/>
      <c r="D23" s="63">
        <v>3</v>
      </c>
      <c r="E23" s="64">
        <f>E24+E25</f>
        <v>67958</v>
      </c>
      <c r="F23" s="65">
        <f>+F24+F25</f>
        <v>11.811757180946289</v>
      </c>
    </row>
    <row r="24" spans="1:8" x14ac:dyDescent="0.25">
      <c r="A24" s="66" t="s">
        <v>20</v>
      </c>
      <c r="B24" s="67"/>
      <c r="C24" s="67"/>
      <c r="D24" s="63">
        <v>4</v>
      </c>
      <c r="E24" s="64">
        <v>57858</v>
      </c>
      <c r="F24" s="65">
        <f>E24/E20*100</f>
        <v>10.056279569369176</v>
      </c>
    </row>
    <row r="25" spans="1:8" x14ac:dyDescent="0.25">
      <c r="A25" s="66" t="s">
        <v>21</v>
      </c>
      <c r="B25" s="67"/>
      <c r="C25" s="67"/>
      <c r="D25" s="63">
        <v>5</v>
      </c>
      <c r="E25" s="64">
        <v>10100</v>
      </c>
      <c r="F25" s="65">
        <f>E25/E20*100</f>
        <v>1.755477611577114</v>
      </c>
    </row>
    <row r="26" spans="1:8" x14ac:dyDescent="0.25">
      <c r="A26" s="61" t="s">
        <v>22</v>
      </c>
      <c r="B26" s="67"/>
      <c r="C26" s="67"/>
      <c r="D26" s="63">
        <v>9</v>
      </c>
      <c r="E26" s="64">
        <f>E27+E28</f>
        <v>109380</v>
      </c>
      <c r="F26" s="65">
        <f>+F27+F28</f>
        <v>19.011301104386611</v>
      </c>
    </row>
    <row r="27" spans="1:8" x14ac:dyDescent="0.25">
      <c r="A27" s="66" t="s">
        <v>23</v>
      </c>
      <c r="B27" s="67"/>
      <c r="C27" s="67"/>
      <c r="D27" s="63">
        <v>10</v>
      </c>
      <c r="E27" s="64">
        <v>41805</v>
      </c>
      <c r="F27" s="65">
        <f>E27/$E$20*100</f>
        <v>7.2661130249486394</v>
      </c>
    </row>
    <row r="28" spans="1:8" x14ac:dyDescent="0.25">
      <c r="A28" s="66" t="s">
        <v>24</v>
      </c>
      <c r="B28" s="67"/>
      <c r="C28" s="67"/>
      <c r="D28" s="63">
        <v>11</v>
      </c>
      <c r="E28" s="64">
        <v>67575</v>
      </c>
      <c r="F28" s="65">
        <f>E28/$E$20*100</f>
        <v>11.74518807943797</v>
      </c>
    </row>
    <row r="29" spans="1:8" x14ac:dyDescent="0.25">
      <c r="A29" s="61" t="s">
        <v>25</v>
      </c>
      <c r="B29" s="67"/>
      <c r="C29" s="67"/>
      <c r="D29" s="63">
        <v>12</v>
      </c>
      <c r="E29" s="64">
        <f>E30+E31</f>
        <v>395172</v>
      </c>
      <c r="F29" s="65">
        <f>+F30+F31+F32</f>
        <v>68.684712744767452</v>
      </c>
    </row>
    <row r="30" spans="1:8" x14ac:dyDescent="0.25">
      <c r="A30" s="66" t="s">
        <v>26</v>
      </c>
      <c r="B30" s="67"/>
      <c r="C30" s="67"/>
      <c r="D30" s="63">
        <v>13</v>
      </c>
      <c r="E30" s="64">
        <v>88296</v>
      </c>
      <c r="F30" s="65">
        <f>E30/$E$20*100</f>
        <v>15.346698137803255</v>
      </c>
      <c r="H30" s="68"/>
    </row>
    <row r="31" spans="1:8" x14ac:dyDescent="0.25">
      <c r="A31" s="66" t="s">
        <v>27</v>
      </c>
      <c r="B31" s="67"/>
      <c r="C31" s="67"/>
      <c r="D31" s="63">
        <v>14</v>
      </c>
      <c r="E31" s="64">
        <v>306876</v>
      </c>
      <c r="F31" s="65">
        <f>E31/$E$20*100</f>
        <v>53.338014606964201</v>
      </c>
      <c r="H31" s="68"/>
    </row>
    <row r="32" spans="1:8" hidden="1" x14ac:dyDescent="0.25">
      <c r="A32" s="66" t="s">
        <v>28</v>
      </c>
      <c r="B32" s="67"/>
      <c r="C32" s="67"/>
      <c r="D32" s="63">
        <v>15</v>
      </c>
      <c r="E32" s="64">
        <v>0</v>
      </c>
      <c r="F32" s="65">
        <f t="shared" ref="F32:F33" si="0">E32/$E$20*100</f>
        <v>0</v>
      </c>
    </row>
    <row r="33" spans="1:6" hidden="1" x14ac:dyDescent="0.25">
      <c r="A33" s="69" t="s">
        <v>29</v>
      </c>
      <c r="B33" s="70"/>
      <c r="C33" s="70"/>
      <c r="D33" s="71">
        <v>24</v>
      </c>
      <c r="E33" s="72">
        <v>0</v>
      </c>
      <c r="F33" s="73">
        <f t="shared" si="0"/>
        <v>0</v>
      </c>
    </row>
    <row r="34" spans="1:6" ht="13.8" thickBot="1" x14ac:dyDescent="0.3">
      <c r="A34" s="74" t="s">
        <v>30</v>
      </c>
      <c r="B34" s="75"/>
      <c r="C34" s="75"/>
      <c r="D34" s="76">
        <v>24</v>
      </c>
      <c r="E34" s="77">
        <v>2832</v>
      </c>
      <c r="F34" s="78">
        <f>E34/$E$20*100</f>
        <v>0.49222896989964232</v>
      </c>
    </row>
    <row r="35" spans="1:6" x14ac:dyDescent="0.25">
      <c r="A35" s="79"/>
      <c r="B35" s="80"/>
      <c r="C35" s="80"/>
      <c r="D35" s="81"/>
      <c r="E35" s="82"/>
      <c r="F35" s="83"/>
    </row>
    <row r="36" spans="1:6" x14ac:dyDescent="0.25">
      <c r="A36" s="79"/>
      <c r="B36" s="80"/>
      <c r="C36" s="80"/>
      <c r="D36" s="81"/>
      <c r="E36" s="82"/>
      <c r="F36" s="83"/>
    </row>
    <row r="37" spans="1:6" ht="15.6" x14ac:dyDescent="0.25">
      <c r="A37" s="84" t="s">
        <v>31</v>
      </c>
      <c r="B37" s="85"/>
      <c r="C37" s="85"/>
      <c r="D37" s="85"/>
      <c r="E37" s="85"/>
      <c r="F37" s="85"/>
    </row>
    <row r="38" spans="1:6" ht="13.8" thickBot="1" x14ac:dyDescent="0.3">
      <c r="B38" s="86"/>
      <c r="C38" s="86"/>
      <c r="D38" s="87"/>
      <c r="E38" s="88"/>
      <c r="F38" s="89"/>
    </row>
    <row r="39" spans="1:6" x14ac:dyDescent="0.25">
      <c r="A39" s="123" t="s">
        <v>32</v>
      </c>
      <c r="B39" s="126" t="s">
        <v>14</v>
      </c>
      <c r="C39" s="129" t="s">
        <v>33</v>
      </c>
      <c r="D39" s="130"/>
      <c r="E39" s="129" t="s">
        <v>34</v>
      </c>
      <c r="F39" s="130"/>
    </row>
    <row r="40" spans="1:6" x14ac:dyDescent="0.25">
      <c r="A40" s="124"/>
      <c r="B40" s="127"/>
      <c r="C40" s="90" t="s">
        <v>35</v>
      </c>
      <c r="D40" s="91" t="s">
        <v>36</v>
      </c>
      <c r="E40" s="90" t="s">
        <v>35</v>
      </c>
      <c r="F40" s="91" t="s">
        <v>36</v>
      </c>
    </row>
    <row r="41" spans="1:6" ht="13.8" thickBot="1" x14ac:dyDescent="0.3">
      <c r="A41" s="125"/>
      <c r="B41" s="128"/>
      <c r="C41" s="131" t="s">
        <v>50</v>
      </c>
      <c r="D41" s="131"/>
      <c r="E41" s="131"/>
      <c r="F41" s="132"/>
    </row>
    <row r="42" spans="1:6" ht="13.8" thickBot="1" x14ac:dyDescent="0.3">
      <c r="A42" s="92" t="s">
        <v>37</v>
      </c>
      <c r="B42" s="93">
        <v>1</v>
      </c>
      <c r="C42" s="94">
        <v>11373957</v>
      </c>
      <c r="D42" s="95">
        <v>2818831</v>
      </c>
      <c r="E42" s="94">
        <v>11202291</v>
      </c>
      <c r="F42" s="96">
        <v>2766952</v>
      </c>
    </row>
    <row r="43" spans="1:6" x14ac:dyDescent="0.25">
      <c r="A43" s="79"/>
      <c r="B43" s="86"/>
      <c r="C43" s="97"/>
      <c r="D43" s="97"/>
      <c r="E43" s="97"/>
      <c r="F43" s="97"/>
    </row>
    <row r="44" spans="1:6" ht="15.6" x14ac:dyDescent="0.25">
      <c r="A44" s="84" t="s">
        <v>40</v>
      </c>
      <c r="B44" s="86"/>
      <c r="C44" s="86"/>
      <c r="D44" s="87"/>
      <c r="E44" s="97"/>
      <c r="F44" s="97"/>
    </row>
    <row r="45" spans="1:6" ht="13.8" thickBot="1" x14ac:dyDescent="0.3">
      <c r="A45" s="79"/>
      <c r="B45" s="86"/>
      <c r="C45" s="103"/>
      <c r="D45" s="103"/>
      <c r="E45" s="97"/>
      <c r="F45" s="97"/>
    </row>
    <row r="46" spans="1:6" x14ac:dyDescent="0.25">
      <c r="A46" s="133" t="s">
        <v>32</v>
      </c>
      <c r="B46" s="135" t="s">
        <v>14</v>
      </c>
      <c r="C46" s="136" t="s">
        <v>41</v>
      </c>
      <c r="D46" s="137"/>
      <c r="E46" s="97"/>
      <c r="F46" s="97"/>
    </row>
    <row r="47" spans="1:6" ht="13.8" thickBot="1" x14ac:dyDescent="0.3">
      <c r="A47" s="134"/>
      <c r="B47" s="128"/>
      <c r="C47" s="104" t="s">
        <v>42</v>
      </c>
      <c r="D47" s="105">
        <v>43982</v>
      </c>
      <c r="E47" s="97"/>
      <c r="F47" s="97"/>
    </row>
    <row r="48" spans="1:6" x14ac:dyDescent="0.25">
      <c r="A48" s="106" t="s">
        <v>37</v>
      </c>
      <c r="B48" s="58">
        <v>1</v>
      </c>
      <c r="C48" s="138">
        <v>565993305</v>
      </c>
      <c r="D48" s="139"/>
      <c r="E48" s="88"/>
      <c r="F48" s="89"/>
    </row>
    <row r="49" spans="1:6" x14ac:dyDescent="0.25">
      <c r="A49" s="79"/>
      <c r="B49" s="86"/>
      <c r="C49" s="86"/>
      <c r="D49" s="98"/>
      <c r="E49" s="88"/>
      <c r="F49" s="89"/>
    </row>
    <row r="50" spans="1:6" x14ac:dyDescent="0.25">
      <c r="A50" s="79"/>
      <c r="B50" s="86"/>
      <c r="C50" s="86"/>
      <c r="D50" s="87"/>
      <c r="E50" s="88"/>
      <c r="F50" s="89"/>
    </row>
    <row r="51" spans="1:6" ht="52.8" x14ac:dyDescent="0.3">
      <c r="A51" s="99" t="s">
        <v>38</v>
      </c>
      <c r="B51" s="100"/>
      <c r="C51" s="100"/>
      <c r="D51" s="101"/>
      <c r="E51" s="101"/>
      <c r="F51" s="102"/>
    </row>
  </sheetData>
  <mergeCells count="10">
    <mergeCell ref="C48:D48"/>
    <mergeCell ref="A21:C21"/>
    <mergeCell ref="A39:A41"/>
    <mergeCell ref="B39:B41"/>
    <mergeCell ref="C39:D39"/>
    <mergeCell ref="E39:F39"/>
    <mergeCell ref="C41:F41"/>
    <mergeCell ref="A46:A47"/>
    <mergeCell ref="B46:B47"/>
    <mergeCell ref="C46:D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51"/>
  <sheetViews>
    <sheetView workbookViewId="0">
      <selection activeCell="I4" sqref="I4"/>
    </sheetView>
  </sheetViews>
  <sheetFormatPr defaultColWidth="9.109375" defaultRowHeight="13.2" x14ac:dyDescent="0.25"/>
  <cols>
    <col min="1" max="2" width="18.33203125" style="2" customWidth="1"/>
    <col min="3" max="3" width="16.554687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39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48</v>
      </c>
      <c r="B8" s="112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30"/>
      <c r="C14" s="30"/>
      <c r="D14" s="15"/>
      <c r="E14" s="115"/>
      <c r="F14" s="115"/>
    </row>
    <row r="15" spans="1:6" x14ac:dyDescent="0.25">
      <c r="A15" s="35"/>
      <c r="B15" s="36"/>
      <c r="C15" s="36"/>
      <c r="D15" s="36"/>
      <c r="E15" s="37"/>
      <c r="F15" s="15"/>
    </row>
    <row r="16" spans="1:6" ht="15.6" x14ac:dyDescent="0.25">
      <c r="A16" s="38" t="s">
        <v>12</v>
      </c>
      <c r="B16" s="39"/>
      <c r="C16" s="39"/>
      <c r="D16" s="40"/>
      <c r="E16" s="40"/>
      <c r="F16" s="40"/>
    </row>
    <row r="17" spans="1:8" ht="13.8" thickBot="1" x14ac:dyDescent="0.3">
      <c r="A17" s="41"/>
      <c r="B17" s="41"/>
      <c r="C17" s="41"/>
      <c r="D17" s="42"/>
      <c r="E17" s="42"/>
      <c r="F17" s="42"/>
    </row>
    <row r="18" spans="1:8" ht="39.6" x14ac:dyDescent="0.3">
      <c r="A18" s="43" t="s">
        <v>13</v>
      </c>
      <c r="B18" s="44"/>
      <c r="C18" s="45"/>
      <c r="D18" s="46" t="s">
        <v>14</v>
      </c>
      <c r="E18" s="47" t="s">
        <v>15</v>
      </c>
      <c r="F18" s="48" t="s">
        <v>16</v>
      </c>
    </row>
    <row r="19" spans="1:8" ht="13.8" thickBot="1" x14ac:dyDescent="0.3">
      <c r="A19" s="49"/>
      <c r="B19" s="50"/>
      <c r="C19" s="51"/>
      <c r="D19" s="52"/>
      <c r="E19" s="53" t="s">
        <v>17</v>
      </c>
      <c r="F19" s="54">
        <v>44012</v>
      </c>
      <c r="G19" s="55"/>
    </row>
    <row r="20" spans="1:8" x14ac:dyDescent="0.25">
      <c r="A20" s="56" t="s">
        <v>18</v>
      </c>
      <c r="B20" s="57"/>
      <c r="C20" s="57"/>
      <c r="D20" s="58">
        <v>1</v>
      </c>
      <c r="E20" s="59">
        <f>+E23+E26+E29+E34+E21</f>
        <v>594466</v>
      </c>
      <c r="F20" s="60">
        <f>+F23+F26+F29+F34+F21</f>
        <v>100.00000000000001</v>
      </c>
    </row>
    <row r="21" spans="1:8" ht="25.5" hidden="1" customHeight="1" x14ac:dyDescent="0.25">
      <c r="A21" s="141" t="s">
        <v>44</v>
      </c>
      <c r="B21" s="142"/>
      <c r="C21" s="143"/>
      <c r="D21" s="63">
        <v>2</v>
      </c>
      <c r="E21" s="64">
        <f>E22</f>
        <v>0</v>
      </c>
      <c r="F21" s="65">
        <f>E21/E20*100</f>
        <v>0</v>
      </c>
    </row>
    <row r="22" spans="1:8" hidden="1" x14ac:dyDescent="0.25">
      <c r="A22" s="66" t="s">
        <v>43</v>
      </c>
      <c r="B22" s="67"/>
      <c r="C22" s="67"/>
      <c r="D22" s="63"/>
      <c r="E22" s="64">
        <v>0</v>
      </c>
      <c r="F22" s="65">
        <f>E22/E20*100</f>
        <v>0</v>
      </c>
    </row>
    <row r="23" spans="1:8" x14ac:dyDescent="0.25">
      <c r="A23" s="61" t="s">
        <v>19</v>
      </c>
      <c r="B23" s="62"/>
      <c r="C23" s="62"/>
      <c r="D23" s="63">
        <v>3</v>
      </c>
      <c r="E23" s="64">
        <f>E24+E25</f>
        <v>60901</v>
      </c>
      <c r="F23" s="65">
        <f>+F24+F25</f>
        <v>10.244656548902713</v>
      </c>
    </row>
    <row r="24" spans="1:8" x14ac:dyDescent="0.25">
      <c r="A24" s="66" t="s">
        <v>20</v>
      </c>
      <c r="B24" s="67"/>
      <c r="C24" s="67"/>
      <c r="D24" s="63">
        <v>4</v>
      </c>
      <c r="E24" s="64">
        <v>56301</v>
      </c>
      <c r="F24" s="65">
        <f>E24/E20*100</f>
        <v>9.4708528326262567</v>
      </c>
    </row>
    <row r="25" spans="1:8" x14ac:dyDescent="0.25">
      <c r="A25" s="66" t="s">
        <v>21</v>
      </c>
      <c r="B25" s="67"/>
      <c r="C25" s="67"/>
      <c r="D25" s="63">
        <v>5</v>
      </c>
      <c r="E25" s="64">
        <v>4600</v>
      </c>
      <c r="F25" s="65">
        <f>E25/E20*100</f>
        <v>0.7738037162764565</v>
      </c>
    </row>
    <row r="26" spans="1:8" x14ac:dyDescent="0.25">
      <c r="A26" s="61" t="s">
        <v>22</v>
      </c>
      <c r="B26" s="67"/>
      <c r="C26" s="67"/>
      <c r="D26" s="63">
        <v>9</v>
      </c>
      <c r="E26" s="64">
        <f>E27+E28</f>
        <v>109388</v>
      </c>
      <c r="F26" s="65">
        <f>+F27+F28</f>
        <v>18.401052373054135</v>
      </c>
    </row>
    <row r="27" spans="1:8" x14ac:dyDescent="0.25">
      <c r="A27" s="66" t="s">
        <v>23</v>
      </c>
      <c r="B27" s="67"/>
      <c r="C27" s="67"/>
      <c r="D27" s="63">
        <v>10</v>
      </c>
      <c r="E27" s="64">
        <v>41832</v>
      </c>
      <c r="F27" s="65">
        <f>E27/$E$20*100</f>
        <v>7.0369037085384196</v>
      </c>
    </row>
    <row r="28" spans="1:8" x14ac:dyDescent="0.25">
      <c r="A28" s="66" t="s">
        <v>24</v>
      </c>
      <c r="B28" s="67"/>
      <c r="C28" s="67"/>
      <c r="D28" s="63">
        <v>11</v>
      </c>
      <c r="E28" s="64">
        <v>67556</v>
      </c>
      <c r="F28" s="65">
        <f>E28/$E$20*100</f>
        <v>11.364148664515717</v>
      </c>
    </row>
    <row r="29" spans="1:8" x14ac:dyDescent="0.25">
      <c r="A29" s="61" t="s">
        <v>25</v>
      </c>
      <c r="B29" s="67"/>
      <c r="C29" s="67"/>
      <c r="D29" s="63">
        <v>12</v>
      </c>
      <c r="E29" s="64">
        <f>E30+E31</f>
        <v>419786</v>
      </c>
      <c r="F29" s="65">
        <f>+F30+F31+F32</f>
        <v>70.615644965397522</v>
      </c>
    </row>
    <row r="30" spans="1:8" x14ac:dyDescent="0.25">
      <c r="A30" s="66" t="s">
        <v>26</v>
      </c>
      <c r="B30" s="67"/>
      <c r="C30" s="67"/>
      <c r="D30" s="63">
        <v>13</v>
      </c>
      <c r="E30" s="64">
        <v>88307</v>
      </c>
      <c r="F30" s="65">
        <f>E30/$E$20*100</f>
        <v>14.854844515918488</v>
      </c>
      <c r="H30" s="68"/>
    </row>
    <row r="31" spans="1:8" x14ac:dyDescent="0.25">
      <c r="A31" s="66" t="s">
        <v>27</v>
      </c>
      <c r="B31" s="67"/>
      <c r="C31" s="67"/>
      <c r="D31" s="63">
        <v>14</v>
      </c>
      <c r="E31" s="64">
        <v>331479</v>
      </c>
      <c r="F31" s="65">
        <f>E31/$E$20*100</f>
        <v>55.760800449479028</v>
      </c>
      <c r="H31" s="68"/>
    </row>
    <row r="32" spans="1:8" hidden="1" x14ac:dyDescent="0.25">
      <c r="A32" s="66" t="s">
        <v>28</v>
      </c>
      <c r="B32" s="67"/>
      <c r="C32" s="67"/>
      <c r="D32" s="63">
        <v>15</v>
      </c>
      <c r="E32" s="64">
        <v>0</v>
      </c>
      <c r="F32" s="65">
        <f t="shared" ref="F32:F33" si="0">E32/$E$20*100</f>
        <v>0</v>
      </c>
    </row>
    <row r="33" spans="1:6" hidden="1" x14ac:dyDescent="0.25">
      <c r="A33" s="69" t="s">
        <v>29</v>
      </c>
      <c r="B33" s="70"/>
      <c r="C33" s="70"/>
      <c r="D33" s="71">
        <v>24</v>
      </c>
      <c r="E33" s="72">
        <v>0</v>
      </c>
      <c r="F33" s="73">
        <f t="shared" si="0"/>
        <v>0</v>
      </c>
    </row>
    <row r="34" spans="1:6" ht="13.8" thickBot="1" x14ac:dyDescent="0.3">
      <c r="A34" s="74" t="s">
        <v>30</v>
      </c>
      <c r="B34" s="75"/>
      <c r="C34" s="75"/>
      <c r="D34" s="76">
        <v>24</v>
      </c>
      <c r="E34" s="77">
        <v>4391</v>
      </c>
      <c r="F34" s="78">
        <f>E34/$E$20*100</f>
        <v>0.73864611264563496</v>
      </c>
    </row>
    <row r="35" spans="1:6" x14ac:dyDescent="0.25">
      <c r="A35" s="79"/>
      <c r="B35" s="80"/>
      <c r="C35" s="80"/>
      <c r="D35" s="81"/>
      <c r="E35" s="82"/>
      <c r="F35" s="83"/>
    </row>
    <row r="36" spans="1:6" x14ac:dyDescent="0.25">
      <c r="A36" s="79"/>
      <c r="B36" s="80"/>
      <c r="C36" s="80"/>
      <c r="D36" s="81"/>
      <c r="E36" s="82"/>
      <c r="F36" s="83"/>
    </row>
    <row r="37" spans="1:6" ht="15.6" x14ac:dyDescent="0.25">
      <c r="A37" s="84" t="s">
        <v>31</v>
      </c>
      <c r="B37" s="85"/>
      <c r="C37" s="85"/>
      <c r="D37" s="85"/>
      <c r="E37" s="85"/>
      <c r="F37" s="85"/>
    </row>
    <row r="38" spans="1:6" ht="13.8" thickBot="1" x14ac:dyDescent="0.3">
      <c r="B38" s="86"/>
      <c r="C38" s="86"/>
      <c r="D38" s="87"/>
      <c r="E38" s="88"/>
      <c r="F38" s="89"/>
    </row>
    <row r="39" spans="1:6" x14ac:dyDescent="0.25">
      <c r="A39" s="123" t="s">
        <v>32</v>
      </c>
      <c r="B39" s="126" t="s">
        <v>14</v>
      </c>
      <c r="C39" s="129" t="s">
        <v>33</v>
      </c>
      <c r="D39" s="130"/>
      <c r="E39" s="129" t="s">
        <v>34</v>
      </c>
      <c r="F39" s="130"/>
    </row>
    <row r="40" spans="1:6" x14ac:dyDescent="0.25">
      <c r="A40" s="124"/>
      <c r="B40" s="127"/>
      <c r="C40" s="90" t="s">
        <v>35</v>
      </c>
      <c r="D40" s="91" t="s">
        <v>36</v>
      </c>
      <c r="E40" s="90" t="s">
        <v>35</v>
      </c>
      <c r="F40" s="91" t="s">
        <v>36</v>
      </c>
    </row>
    <row r="41" spans="1:6" ht="13.8" thickBot="1" x14ac:dyDescent="0.3">
      <c r="A41" s="125"/>
      <c r="B41" s="128"/>
      <c r="C41" s="131" t="s">
        <v>51</v>
      </c>
      <c r="D41" s="131"/>
      <c r="E41" s="131"/>
      <c r="F41" s="132"/>
    </row>
    <row r="42" spans="1:6" ht="13.8" thickBot="1" x14ac:dyDescent="0.3">
      <c r="A42" s="92" t="s">
        <v>37</v>
      </c>
      <c r="B42" s="93">
        <v>1</v>
      </c>
      <c r="C42" s="94">
        <v>18809891</v>
      </c>
      <c r="D42" s="95">
        <v>3734742</v>
      </c>
      <c r="E42" s="94">
        <v>19123388</v>
      </c>
      <c r="F42" s="96">
        <v>3794367</v>
      </c>
    </row>
    <row r="43" spans="1:6" x14ac:dyDescent="0.25">
      <c r="A43" s="79"/>
      <c r="B43" s="86"/>
      <c r="C43" s="97"/>
      <c r="D43" s="97"/>
      <c r="E43" s="97"/>
      <c r="F43" s="97"/>
    </row>
    <row r="44" spans="1:6" ht="15.6" x14ac:dyDescent="0.25">
      <c r="A44" s="84" t="s">
        <v>40</v>
      </c>
      <c r="B44" s="86"/>
      <c r="C44" s="86"/>
      <c r="D44" s="87"/>
      <c r="E44" s="97"/>
      <c r="F44" s="97"/>
    </row>
    <row r="45" spans="1:6" ht="13.8" thickBot="1" x14ac:dyDescent="0.3">
      <c r="A45" s="79"/>
      <c r="B45" s="86"/>
      <c r="C45" s="103"/>
      <c r="D45" s="103"/>
      <c r="E45" s="97"/>
      <c r="F45" s="97"/>
    </row>
    <row r="46" spans="1:6" x14ac:dyDescent="0.25">
      <c r="A46" s="133" t="s">
        <v>32</v>
      </c>
      <c r="B46" s="135" t="s">
        <v>14</v>
      </c>
      <c r="C46" s="136" t="s">
        <v>41</v>
      </c>
      <c r="D46" s="137"/>
      <c r="E46" s="97"/>
      <c r="F46" s="97"/>
    </row>
    <row r="47" spans="1:6" ht="13.8" thickBot="1" x14ac:dyDescent="0.3">
      <c r="A47" s="134"/>
      <c r="B47" s="128"/>
      <c r="C47" s="104" t="s">
        <v>42</v>
      </c>
      <c r="D47" s="105">
        <v>44012</v>
      </c>
      <c r="E47" s="97"/>
      <c r="F47" s="97"/>
    </row>
    <row r="48" spans="1:6" x14ac:dyDescent="0.25">
      <c r="A48" s="106" t="s">
        <v>37</v>
      </c>
      <c r="B48" s="58">
        <v>1</v>
      </c>
      <c r="C48" s="138">
        <v>588689482</v>
      </c>
      <c r="D48" s="139"/>
      <c r="E48" s="88"/>
      <c r="F48" s="89"/>
    </row>
    <row r="49" spans="1:6" x14ac:dyDescent="0.25">
      <c r="A49" s="79"/>
      <c r="B49" s="86"/>
      <c r="C49" s="86"/>
      <c r="D49" s="98"/>
      <c r="E49" s="88"/>
      <c r="F49" s="89"/>
    </row>
    <row r="50" spans="1:6" x14ac:dyDescent="0.25">
      <c r="A50" s="79"/>
      <c r="B50" s="86"/>
      <c r="C50" s="86"/>
      <c r="D50" s="87"/>
      <c r="E50" s="88"/>
      <c r="F50" s="89"/>
    </row>
    <row r="51" spans="1:6" ht="52.8" x14ac:dyDescent="0.3">
      <c r="A51" s="99" t="s">
        <v>38</v>
      </c>
      <c r="B51" s="100"/>
      <c r="C51" s="100"/>
      <c r="D51" s="101"/>
      <c r="E51" s="101"/>
      <c r="F51" s="102"/>
    </row>
  </sheetData>
  <mergeCells count="10">
    <mergeCell ref="E39:F39"/>
    <mergeCell ref="C41:F41"/>
    <mergeCell ref="A46:A47"/>
    <mergeCell ref="B46:B47"/>
    <mergeCell ref="C46:D46"/>
    <mergeCell ref="C48:D48"/>
    <mergeCell ref="A21:C21"/>
    <mergeCell ref="A39:A41"/>
    <mergeCell ref="B39:B41"/>
    <mergeCell ref="C39:D39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H51"/>
  <sheetViews>
    <sheetView workbookViewId="0">
      <selection activeCell="G10" sqref="G10"/>
    </sheetView>
  </sheetViews>
  <sheetFormatPr defaultColWidth="9.109375" defaultRowHeight="13.2" x14ac:dyDescent="0.25"/>
  <cols>
    <col min="1" max="2" width="18.33203125" style="2" customWidth="1"/>
    <col min="3" max="3" width="16.554687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39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48</v>
      </c>
      <c r="B8" s="112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30"/>
      <c r="C14" s="30"/>
      <c r="D14" s="15"/>
      <c r="E14" s="116"/>
      <c r="F14" s="116"/>
    </row>
    <row r="15" spans="1:6" x14ac:dyDescent="0.25">
      <c r="A15" s="35"/>
      <c r="B15" s="36"/>
      <c r="C15" s="36"/>
      <c r="D15" s="36"/>
      <c r="E15" s="37"/>
      <c r="F15" s="15"/>
    </row>
    <row r="16" spans="1:6" ht="15.6" x14ac:dyDescent="0.25">
      <c r="A16" s="38" t="s">
        <v>12</v>
      </c>
      <c r="B16" s="39"/>
      <c r="C16" s="39"/>
      <c r="D16" s="40"/>
      <c r="E16" s="40"/>
      <c r="F16" s="40"/>
    </row>
    <row r="17" spans="1:8" ht="13.8" thickBot="1" x14ac:dyDescent="0.3">
      <c r="A17" s="41"/>
      <c r="B17" s="41"/>
      <c r="C17" s="41"/>
      <c r="D17" s="42"/>
      <c r="E17" s="42"/>
      <c r="F17" s="42"/>
    </row>
    <row r="18" spans="1:8" ht="39.6" x14ac:dyDescent="0.3">
      <c r="A18" s="43" t="s">
        <v>13</v>
      </c>
      <c r="B18" s="44"/>
      <c r="C18" s="45"/>
      <c r="D18" s="46" t="s">
        <v>14</v>
      </c>
      <c r="E18" s="47" t="s">
        <v>15</v>
      </c>
      <c r="F18" s="48" t="s">
        <v>16</v>
      </c>
    </row>
    <row r="19" spans="1:8" ht="13.8" thickBot="1" x14ac:dyDescent="0.3">
      <c r="A19" s="49"/>
      <c r="B19" s="50"/>
      <c r="C19" s="51"/>
      <c r="D19" s="52"/>
      <c r="E19" s="53" t="s">
        <v>17</v>
      </c>
      <c r="F19" s="54">
        <v>44043</v>
      </c>
      <c r="G19" s="55"/>
    </row>
    <row r="20" spans="1:8" x14ac:dyDescent="0.25">
      <c r="A20" s="56" t="s">
        <v>18</v>
      </c>
      <c r="B20" s="57"/>
      <c r="C20" s="57"/>
      <c r="D20" s="58">
        <v>1</v>
      </c>
      <c r="E20" s="59">
        <f>+E23+E26+E29+E34+E21</f>
        <v>602239</v>
      </c>
      <c r="F20" s="60">
        <f>+F23+F26+F29+F34+F21</f>
        <v>100</v>
      </c>
    </row>
    <row r="21" spans="1:8" ht="25.5" hidden="1" customHeight="1" x14ac:dyDescent="0.25">
      <c r="A21" s="141" t="s">
        <v>44</v>
      </c>
      <c r="B21" s="142"/>
      <c r="C21" s="143"/>
      <c r="D21" s="63">
        <v>2</v>
      </c>
      <c r="E21" s="64">
        <f>E22</f>
        <v>0</v>
      </c>
      <c r="F21" s="65">
        <f>E21/E20*100</f>
        <v>0</v>
      </c>
    </row>
    <row r="22" spans="1:8" hidden="1" x14ac:dyDescent="0.25">
      <c r="A22" s="66" t="s">
        <v>43</v>
      </c>
      <c r="B22" s="67"/>
      <c r="C22" s="67"/>
      <c r="D22" s="63"/>
      <c r="E22" s="64">
        <v>0</v>
      </c>
      <c r="F22" s="65">
        <f>E22/E20*100</f>
        <v>0</v>
      </c>
    </row>
    <row r="23" spans="1:8" x14ac:dyDescent="0.25">
      <c r="A23" s="61" t="s">
        <v>19</v>
      </c>
      <c r="B23" s="62"/>
      <c r="C23" s="62"/>
      <c r="D23" s="63">
        <v>3</v>
      </c>
      <c r="E23" s="64">
        <f>E24+E25</f>
        <v>56039</v>
      </c>
      <c r="F23" s="65">
        <f>+F24+F25</f>
        <v>9.3051097653921442</v>
      </c>
    </row>
    <row r="24" spans="1:8" x14ac:dyDescent="0.25">
      <c r="A24" s="66" t="s">
        <v>20</v>
      </c>
      <c r="B24" s="67"/>
      <c r="C24" s="67"/>
      <c r="D24" s="63">
        <v>4</v>
      </c>
      <c r="E24" s="64">
        <v>56039</v>
      </c>
      <c r="F24" s="65">
        <f>E24/E20*100</f>
        <v>9.3051097653921442</v>
      </c>
    </row>
    <row r="25" spans="1:8" hidden="1" x14ac:dyDescent="0.25">
      <c r="A25" s="66" t="s">
        <v>21</v>
      </c>
      <c r="B25" s="67"/>
      <c r="C25" s="67"/>
      <c r="D25" s="63">
        <v>5</v>
      </c>
      <c r="E25" s="64">
        <v>0</v>
      </c>
      <c r="F25" s="65">
        <f>E25/E20*100</f>
        <v>0</v>
      </c>
    </row>
    <row r="26" spans="1:8" x14ac:dyDescent="0.25">
      <c r="A26" s="61" t="s">
        <v>22</v>
      </c>
      <c r="B26" s="67"/>
      <c r="C26" s="67"/>
      <c r="D26" s="63">
        <v>9</v>
      </c>
      <c r="E26" s="64">
        <f>E27+E28</f>
        <v>109309</v>
      </c>
      <c r="F26" s="65">
        <f>+F27+F28</f>
        <v>18.150435292300898</v>
      </c>
    </row>
    <row r="27" spans="1:8" x14ac:dyDescent="0.25">
      <c r="A27" s="66" t="s">
        <v>23</v>
      </c>
      <c r="B27" s="67"/>
      <c r="C27" s="67"/>
      <c r="D27" s="63">
        <v>10</v>
      </c>
      <c r="E27" s="64">
        <v>41833</v>
      </c>
      <c r="F27" s="65">
        <f>E27/$E$20*100</f>
        <v>6.9462455935268235</v>
      </c>
    </row>
    <row r="28" spans="1:8" x14ac:dyDescent="0.25">
      <c r="A28" s="66" t="s">
        <v>24</v>
      </c>
      <c r="B28" s="67"/>
      <c r="C28" s="67"/>
      <c r="D28" s="63">
        <v>11</v>
      </c>
      <c r="E28" s="64">
        <v>67476</v>
      </c>
      <c r="F28" s="65">
        <f>E28/$E$20*100</f>
        <v>11.204189698774075</v>
      </c>
    </row>
    <row r="29" spans="1:8" x14ac:dyDescent="0.25">
      <c r="A29" s="61" t="s">
        <v>25</v>
      </c>
      <c r="B29" s="67"/>
      <c r="C29" s="67"/>
      <c r="D29" s="63">
        <v>12</v>
      </c>
      <c r="E29" s="64">
        <f>E30+E31</f>
        <v>421266</v>
      </c>
      <c r="F29" s="65">
        <f>+F30+F31+F32</f>
        <v>69.949970028510279</v>
      </c>
    </row>
    <row r="30" spans="1:8" x14ac:dyDescent="0.25">
      <c r="A30" s="66" t="s">
        <v>26</v>
      </c>
      <c r="B30" s="67"/>
      <c r="C30" s="67"/>
      <c r="D30" s="63">
        <v>13</v>
      </c>
      <c r="E30" s="64">
        <v>89681</v>
      </c>
      <c r="F30" s="65">
        <f>E30/$E$20*100</f>
        <v>14.891264099468815</v>
      </c>
      <c r="H30" s="68"/>
    </row>
    <row r="31" spans="1:8" x14ac:dyDescent="0.25">
      <c r="A31" s="66" t="s">
        <v>27</v>
      </c>
      <c r="B31" s="67"/>
      <c r="C31" s="67"/>
      <c r="D31" s="63">
        <v>14</v>
      </c>
      <c r="E31" s="64">
        <v>331585</v>
      </c>
      <c r="F31" s="65">
        <f>E31/$E$20*100</f>
        <v>55.058705929041466</v>
      </c>
      <c r="H31" s="68"/>
    </row>
    <row r="32" spans="1:8" hidden="1" x14ac:dyDescent="0.25">
      <c r="A32" s="66" t="s">
        <v>28</v>
      </c>
      <c r="B32" s="67"/>
      <c r="C32" s="67"/>
      <c r="D32" s="63">
        <v>15</v>
      </c>
      <c r="E32" s="64">
        <v>0</v>
      </c>
      <c r="F32" s="65">
        <f t="shared" ref="F32:F33" si="0">E32/$E$20*100</f>
        <v>0</v>
      </c>
    </row>
    <row r="33" spans="1:6" hidden="1" x14ac:dyDescent="0.25">
      <c r="A33" s="69" t="s">
        <v>29</v>
      </c>
      <c r="B33" s="70"/>
      <c r="C33" s="70"/>
      <c r="D33" s="71">
        <v>24</v>
      </c>
      <c r="E33" s="72">
        <v>0</v>
      </c>
      <c r="F33" s="73">
        <f t="shared" si="0"/>
        <v>0</v>
      </c>
    </row>
    <row r="34" spans="1:6" ht="13.8" thickBot="1" x14ac:dyDescent="0.3">
      <c r="A34" s="74" t="s">
        <v>30</v>
      </c>
      <c r="B34" s="75"/>
      <c r="C34" s="75"/>
      <c r="D34" s="76">
        <v>24</v>
      </c>
      <c r="E34" s="77">
        <v>15625</v>
      </c>
      <c r="F34" s="78">
        <f>E34/$E$20*100</f>
        <v>2.5944849137966819</v>
      </c>
    </row>
    <row r="35" spans="1:6" x14ac:dyDescent="0.25">
      <c r="A35" s="79"/>
      <c r="B35" s="80"/>
      <c r="C35" s="80"/>
      <c r="D35" s="81"/>
      <c r="E35" s="82"/>
      <c r="F35" s="83"/>
    </row>
    <row r="36" spans="1:6" x14ac:dyDescent="0.25">
      <c r="A36" s="79"/>
      <c r="B36" s="80"/>
      <c r="C36" s="80"/>
      <c r="D36" s="81"/>
      <c r="E36" s="82"/>
      <c r="F36" s="83"/>
    </row>
    <row r="37" spans="1:6" ht="15.6" x14ac:dyDescent="0.25">
      <c r="A37" s="84" t="s">
        <v>31</v>
      </c>
      <c r="B37" s="85"/>
      <c r="C37" s="85"/>
      <c r="D37" s="85"/>
      <c r="E37" s="85"/>
      <c r="F37" s="85"/>
    </row>
    <row r="38" spans="1:6" ht="13.8" thickBot="1" x14ac:dyDescent="0.3">
      <c r="B38" s="86"/>
      <c r="C38" s="86"/>
      <c r="D38" s="87"/>
      <c r="E38" s="88"/>
      <c r="F38" s="89"/>
    </row>
    <row r="39" spans="1:6" x14ac:dyDescent="0.25">
      <c r="A39" s="123" t="s">
        <v>32</v>
      </c>
      <c r="B39" s="126" t="s">
        <v>14</v>
      </c>
      <c r="C39" s="129" t="s">
        <v>33</v>
      </c>
      <c r="D39" s="130"/>
      <c r="E39" s="129" t="s">
        <v>34</v>
      </c>
      <c r="F39" s="130"/>
    </row>
    <row r="40" spans="1:6" x14ac:dyDescent="0.25">
      <c r="A40" s="124"/>
      <c r="B40" s="127"/>
      <c r="C40" s="90" t="s">
        <v>35</v>
      </c>
      <c r="D40" s="91" t="s">
        <v>36</v>
      </c>
      <c r="E40" s="90" t="s">
        <v>35</v>
      </c>
      <c r="F40" s="91" t="s">
        <v>36</v>
      </c>
    </row>
    <row r="41" spans="1:6" ht="13.8" thickBot="1" x14ac:dyDescent="0.3">
      <c r="A41" s="125"/>
      <c r="B41" s="128"/>
      <c r="C41" s="131" t="s">
        <v>52</v>
      </c>
      <c r="D41" s="131"/>
      <c r="E41" s="131"/>
      <c r="F41" s="132"/>
    </row>
    <row r="42" spans="1:6" ht="13.8" thickBot="1" x14ac:dyDescent="0.3">
      <c r="A42" s="92" t="s">
        <v>37</v>
      </c>
      <c r="B42" s="93">
        <v>1</v>
      </c>
      <c r="C42" s="94">
        <v>14791590</v>
      </c>
      <c r="D42" s="95">
        <v>8088147</v>
      </c>
      <c r="E42" s="94">
        <v>15254984</v>
      </c>
      <c r="F42" s="96">
        <v>8298869</v>
      </c>
    </row>
    <row r="43" spans="1:6" x14ac:dyDescent="0.25">
      <c r="A43" s="79"/>
      <c r="B43" s="86"/>
      <c r="C43" s="97"/>
      <c r="D43" s="97"/>
      <c r="E43" s="97"/>
      <c r="F43" s="97"/>
    </row>
    <row r="44" spans="1:6" ht="15.6" x14ac:dyDescent="0.25">
      <c r="A44" s="84" t="s">
        <v>40</v>
      </c>
      <c r="B44" s="86"/>
      <c r="C44" s="86"/>
      <c r="D44" s="87"/>
      <c r="E44" s="97"/>
      <c r="F44" s="97"/>
    </row>
    <row r="45" spans="1:6" ht="13.8" thickBot="1" x14ac:dyDescent="0.3">
      <c r="A45" s="79"/>
      <c r="B45" s="86"/>
      <c r="C45" s="103"/>
      <c r="D45" s="103"/>
      <c r="E45" s="97"/>
      <c r="F45" s="97"/>
    </row>
    <row r="46" spans="1:6" x14ac:dyDescent="0.25">
      <c r="A46" s="133" t="s">
        <v>32</v>
      </c>
      <c r="B46" s="135" t="s">
        <v>14</v>
      </c>
      <c r="C46" s="136" t="s">
        <v>41</v>
      </c>
      <c r="D46" s="137"/>
      <c r="E46" s="97"/>
      <c r="F46" s="97"/>
    </row>
    <row r="47" spans="1:6" ht="13.8" thickBot="1" x14ac:dyDescent="0.3">
      <c r="A47" s="134"/>
      <c r="B47" s="128"/>
      <c r="C47" s="104" t="s">
        <v>42</v>
      </c>
      <c r="D47" s="105">
        <f>F19</f>
        <v>44043</v>
      </c>
      <c r="E47" s="97"/>
      <c r="F47" s="97"/>
    </row>
    <row r="48" spans="1:6" x14ac:dyDescent="0.25">
      <c r="A48" s="106" t="s">
        <v>37</v>
      </c>
      <c r="B48" s="58">
        <v>1</v>
      </c>
      <c r="C48" s="138">
        <v>597771923</v>
      </c>
      <c r="D48" s="139"/>
      <c r="E48" s="88"/>
      <c r="F48" s="89"/>
    </row>
    <row r="49" spans="1:6" x14ac:dyDescent="0.25">
      <c r="A49" s="79"/>
      <c r="B49" s="86"/>
      <c r="C49" s="86"/>
      <c r="D49" s="98"/>
      <c r="E49" s="88"/>
      <c r="F49" s="89"/>
    </row>
    <row r="50" spans="1:6" x14ac:dyDescent="0.25">
      <c r="A50" s="79"/>
      <c r="B50" s="86"/>
      <c r="C50" s="86"/>
      <c r="D50" s="87"/>
      <c r="E50" s="88"/>
      <c r="F50" s="89"/>
    </row>
    <row r="51" spans="1:6" ht="52.8" x14ac:dyDescent="0.3">
      <c r="A51" s="99" t="s">
        <v>38</v>
      </c>
      <c r="B51" s="100"/>
      <c r="C51" s="100"/>
      <c r="D51" s="101"/>
      <c r="E51" s="101"/>
      <c r="F51" s="102"/>
    </row>
  </sheetData>
  <mergeCells count="10">
    <mergeCell ref="C48:D48"/>
    <mergeCell ref="A21:C21"/>
    <mergeCell ref="A39:A41"/>
    <mergeCell ref="B39:B41"/>
    <mergeCell ref="C39:D39"/>
    <mergeCell ref="E39:F39"/>
    <mergeCell ref="C41:F41"/>
    <mergeCell ref="A46:A47"/>
    <mergeCell ref="B46:B47"/>
    <mergeCell ref="C46:D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H51"/>
  <sheetViews>
    <sheetView workbookViewId="0">
      <selection activeCell="E48" sqref="E48"/>
    </sheetView>
  </sheetViews>
  <sheetFormatPr defaultColWidth="9.109375" defaultRowHeight="13.2" x14ac:dyDescent="0.25"/>
  <cols>
    <col min="1" max="2" width="18.33203125" style="2" customWidth="1"/>
    <col min="3" max="3" width="16.554687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39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48</v>
      </c>
      <c r="B8" s="112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30"/>
      <c r="C14" s="30"/>
      <c r="D14" s="15"/>
      <c r="E14" s="117"/>
      <c r="F14" s="117"/>
    </row>
    <row r="15" spans="1:6" x14ac:dyDescent="0.25">
      <c r="A15" s="35"/>
      <c r="B15" s="36"/>
      <c r="C15" s="36"/>
      <c r="D15" s="36"/>
      <c r="E15" s="37"/>
      <c r="F15" s="15"/>
    </row>
    <row r="16" spans="1:6" ht="15.6" x14ac:dyDescent="0.25">
      <c r="A16" s="38" t="s">
        <v>12</v>
      </c>
      <c r="B16" s="39"/>
      <c r="C16" s="39"/>
      <c r="D16" s="40"/>
      <c r="E16" s="40"/>
      <c r="F16" s="40"/>
    </row>
    <row r="17" spans="1:8" ht="13.8" thickBot="1" x14ac:dyDescent="0.3">
      <c r="A17" s="41"/>
      <c r="B17" s="41"/>
      <c r="C17" s="41"/>
      <c r="D17" s="42"/>
      <c r="E17" s="42"/>
      <c r="F17" s="42"/>
    </row>
    <row r="18" spans="1:8" ht="39.6" x14ac:dyDescent="0.3">
      <c r="A18" s="43" t="s">
        <v>13</v>
      </c>
      <c r="B18" s="44"/>
      <c r="C18" s="45"/>
      <c r="D18" s="46" t="s">
        <v>14</v>
      </c>
      <c r="E18" s="47" t="s">
        <v>15</v>
      </c>
      <c r="F18" s="48" t="s">
        <v>16</v>
      </c>
    </row>
    <row r="19" spans="1:8" ht="13.8" thickBot="1" x14ac:dyDescent="0.3">
      <c r="A19" s="49"/>
      <c r="B19" s="50"/>
      <c r="C19" s="51"/>
      <c r="D19" s="52"/>
      <c r="E19" s="53" t="s">
        <v>17</v>
      </c>
      <c r="F19" s="54">
        <v>44074</v>
      </c>
      <c r="G19" s="55"/>
    </row>
    <row r="20" spans="1:8" x14ac:dyDescent="0.25">
      <c r="A20" s="56" t="s">
        <v>18</v>
      </c>
      <c r="B20" s="57"/>
      <c r="C20" s="57"/>
      <c r="D20" s="58">
        <v>1</v>
      </c>
      <c r="E20" s="59">
        <f>+E23+E26+E29+E34+E21</f>
        <v>633055</v>
      </c>
      <c r="F20" s="60">
        <f>+F23+F26+F29+F34+F21</f>
        <v>99.999999999999986</v>
      </c>
    </row>
    <row r="21" spans="1:8" ht="25.5" hidden="1" customHeight="1" x14ac:dyDescent="0.25">
      <c r="A21" s="141" t="s">
        <v>44</v>
      </c>
      <c r="B21" s="142"/>
      <c r="C21" s="143"/>
      <c r="D21" s="63">
        <v>2</v>
      </c>
      <c r="E21" s="64">
        <f>E22</f>
        <v>0</v>
      </c>
      <c r="F21" s="65">
        <f>E21/E20*100</f>
        <v>0</v>
      </c>
    </row>
    <row r="22" spans="1:8" hidden="1" x14ac:dyDescent="0.25">
      <c r="A22" s="66" t="s">
        <v>43</v>
      </c>
      <c r="B22" s="67"/>
      <c r="C22" s="67"/>
      <c r="D22" s="63"/>
      <c r="E22" s="64">
        <v>0</v>
      </c>
      <c r="F22" s="65">
        <f>E22/E20*100</f>
        <v>0</v>
      </c>
    </row>
    <row r="23" spans="1:8" x14ac:dyDescent="0.25">
      <c r="A23" s="61" t="s">
        <v>19</v>
      </c>
      <c r="B23" s="62"/>
      <c r="C23" s="62"/>
      <c r="D23" s="63">
        <v>3</v>
      </c>
      <c r="E23" s="64">
        <f>E24+E25</f>
        <v>68524</v>
      </c>
      <c r="F23" s="65">
        <f>+F24+F25</f>
        <v>10.824335958171091</v>
      </c>
    </row>
    <row r="24" spans="1:8" x14ac:dyDescent="0.25">
      <c r="A24" s="66" t="s">
        <v>20</v>
      </c>
      <c r="B24" s="67"/>
      <c r="C24" s="67"/>
      <c r="D24" s="63">
        <v>4</v>
      </c>
      <c r="E24" s="64">
        <v>68524</v>
      </c>
      <c r="F24" s="65">
        <f>E24/E20*100</f>
        <v>10.824335958171091</v>
      </c>
    </row>
    <row r="25" spans="1:8" hidden="1" x14ac:dyDescent="0.25">
      <c r="A25" s="66" t="s">
        <v>21</v>
      </c>
      <c r="B25" s="67"/>
      <c r="C25" s="67"/>
      <c r="D25" s="63">
        <v>5</v>
      </c>
      <c r="E25" s="64">
        <v>0</v>
      </c>
      <c r="F25" s="65">
        <f>E25/E20*100</f>
        <v>0</v>
      </c>
    </row>
    <row r="26" spans="1:8" x14ac:dyDescent="0.25">
      <c r="A26" s="61" t="s">
        <v>22</v>
      </c>
      <c r="B26" s="67"/>
      <c r="C26" s="67"/>
      <c r="D26" s="63">
        <v>9</v>
      </c>
      <c r="E26" s="64">
        <f>E27+E28</f>
        <v>109419</v>
      </c>
      <c r="F26" s="65">
        <f>+F27+F28</f>
        <v>17.284280196823339</v>
      </c>
    </row>
    <row r="27" spans="1:8" x14ac:dyDescent="0.25">
      <c r="A27" s="66" t="s">
        <v>23</v>
      </c>
      <c r="B27" s="67"/>
      <c r="C27" s="67"/>
      <c r="D27" s="63">
        <v>10</v>
      </c>
      <c r="E27" s="64">
        <v>41809</v>
      </c>
      <c r="F27" s="65">
        <f>E27/$E$20*100</f>
        <v>6.6043234790026144</v>
      </c>
    </row>
    <row r="28" spans="1:8" x14ac:dyDescent="0.25">
      <c r="A28" s="66" t="s">
        <v>24</v>
      </c>
      <c r="B28" s="67"/>
      <c r="C28" s="67"/>
      <c r="D28" s="63">
        <v>11</v>
      </c>
      <c r="E28" s="64">
        <v>67610</v>
      </c>
      <c r="F28" s="65">
        <f>E28/$E$20*100</f>
        <v>10.679956717820726</v>
      </c>
    </row>
    <row r="29" spans="1:8" x14ac:dyDescent="0.25">
      <c r="A29" s="61" t="s">
        <v>25</v>
      </c>
      <c r="B29" s="67"/>
      <c r="C29" s="67"/>
      <c r="D29" s="63">
        <v>12</v>
      </c>
      <c r="E29" s="64">
        <f>E30+E31</f>
        <v>439272</v>
      </c>
      <c r="F29" s="65">
        <f>+F30+F31+F32</f>
        <v>69.389231583353734</v>
      </c>
    </row>
    <row r="30" spans="1:8" x14ac:dyDescent="0.25">
      <c r="A30" s="66" t="s">
        <v>26</v>
      </c>
      <c r="B30" s="67"/>
      <c r="C30" s="67"/>
      <c r="D30" s="63">
        <v>13</v>
      </c>
      <c r="E30" s="64">
        <v>91261</v>
      </c>
      <c r="F30" s="65">
        <f>E30/$E$20*100</f>
        <v>14.415967017083824</v>
      </c>
      <c r="H30" s="68"/>
    </row>
    <row r="31" spans="1:8" x14ac:dyDescent="0.25">
      <c r="A31" s="66" t="s">
        <v>27</v>
      </c>
      <c r="B31" s="67"/>
      <c r="C31" s="67"/>
      <c r="D31" s="63">
        <v>14</v>
      </c>
      <c r="E31" s="64">
        <v>348011</v>
      </c>
      <c r="F31" s="65">
        <f>E31/$E$20*100</f>
        <v>54.973264566269911</v>
      </c>
      <c r="H31" s="68"/>
    </row>
    <row r="32" spans="1:8" hidden="1" x14ac:dyDescent="0.25">
      <c r="A32" s="66" t="s">
        <v>28</v>
      </c>
      <c r="B32" s="67"/>
      <c r="C32" s="67"/>
      <c r="D32" s="63">
        <v>15</v>
      </c>
      <c r="E32" s="64">
        <v>0</v>
      </c>
      <c r="F32" s="65">
        <f t="shared" ref="F32:F33" si="0">E32/$E$20*100</f>
        <v>0</v>
      </c>
    </row>
    <row r="33" spans="1:6" hidden="1" x14ac:dyDescent="0.25">
      <c r="A33" s="69" t="s">
        <v>29</v>
      </c>
      <c r="B33" s="70"/>
      <c r="C33" s="70"/>
      <c r="D33" s="71">
        <v>24</v>
      </c>
      <c r="E33" s="72">
        <v>0</v>
      </c>
      <c r="F33" s="73">
        <f t="shared" si="0"/>
        <v>0</v>
      </c>
    </row>
    <row r="34" spans="1:6" ht="13.8" thickBot="1" x14ac:dyDescent="0.3">
      <c r="A34" s="74" t="s">
        <v>30</v>
      </c>
      <c r="B34" s="75"/>
      <c r="C34" s="75"/>
      <c r="D34" s="76">
        <v>24</v>
      </c>
      <c r="E34" s="77">
        <v>15840</v>
      </c>
      <c r="F34" s="78">
        <f>E34/$E$20*100</f>
        <v>2.5021522616518315</v>
      </c>
    </row>
    <row r="35" spans="1:6" x14ac:dyDescent="0.25">
      <c r="A35" s="79"/>
      <c r="B35" s="80"/>
      <c r="C35" s="80"/>
      <c r="D35" s="81"/>
      <c r="E35" s="82"/>
      <c r="F35" s="83"/>
    </row>
    <row r="36" spans="1:6" x14ac:dyDescent="0.25">
      <c r="A36" s="79"/>
      <c r="B36" s="80"/>
      <c r="C36" s="80"/>
      <c r="D36" s="81"/>
      <c r="E36" s="82"/>
      <c r="F36" s="83"/>
    </row>
    <row r="37" spans="1:6" ht="15.6" x14ac:dyDescent="0.25">
      <c r="A37" s="84" t="s">
        <v>31</v>
      </c>
      <c r="B37" s="85"/>
      <c r="C37" s="85"/>
      <c r="D37" s="85"/>
      <c r="E37" s="85"/>
      <c r="F37" s="85"/>
    </row>
    <row r="38" spans="1:6" ht="13.8" thickBot="1" x14ac:dyDescent="0.3">
      <c r="B38" s="86"/>
      <c r="C38" s="86"/>
      <c r="D38" s="87"/>
      <c r="E38" s="88"/>
      <c r="F38" s="89"/>
    </row>
    <row r="39" spans="1:6" x14ac:dyDescent="0.25">
      <c r="A39" s="123" t="s">
        <v>32</v>
      </c>
      <c r="B39" s="126" t="s">
        <v>14</v>
      </c>
      <c r="C39" s="129" t="s">
        <v>33</v>
      </c>
      <c r="D39" s="130"/>
      <c r="E39" s="129" t="s">
        <v>34</v>
      </c>
      <c r="F39" s="130"/>
    </row>
    <row r="40" spans="1:6" x14ac:dyDescent="0.25">
      <c r="A40" s="124"/>
      <c r="B40" s="127"/>
      <c r="C40" s="90" t="s">
        <v>35</v>
      </c>
      <c r="D40" s="91" t="s">
        <v>36</v>
      </c>
      <c r="E40" s="90" t="s">
        <v>35</v>
      </c>
      <c r="F40" s="91" t="s">
        <v>36</v>
      </c>
    </row>
    <row r="41" spans="1:6" ht="13.8" thickBot="1" x14ac:dyDescent="0.3">
      <c r="A41" s="125"/>
      <c r="B41" s="128"/>
      <c r="C41" s="131" t="s">
        <v>53</v>
      </c>
      <c r="D41" s="131"/>
      <c r="E41" s="131"/>
      <c r="F41" s="132"/>
    </row>
    <row r="42" spans="1:6" ht="13.8" thickBot="1" x14ac:dyDescent="0.3">
      <c r="A42" s="92" t="s">
        <v>37</v>
      </c>
      <c r="B42" s="93">
        <v>1</v>
      </c>
      <c r="C42" s="94">
        <v>20397190</v>
      </c>
      <c r="D42" s="95">
        <v>11453027</v>
      </c>
      <c r="E42" s="94">
        <v>21268283</v>
      </c>
      <c r="F42" s="96">
        <v>11869123</v>
      </c>
    </row>
    <row r="43" spans="1:6" x14ac:dyDescent="0.25">
      <c r="A43" s="79"/>
      <c r="B43" s="86"/>
      <c r="C43" s="97"/>
      <c r="D43" s="97"/>
      <c r="E43" s="97"/>
      <c r="F43" s="97"/>
    </row>
    <row r="44" spans="1:6" ht="15.6" x14ac:dyDescent="0.25">
      <c r="A44" s="84" t="s">
        <v>40</v>
      </c>
      <c r="B44" s="86"/>
      <c r="C44" s="86"/>
      <c r="D44" s="87"/>
      <c r="E44" s="97"/>
      <c r="F44" s="97"/>
    </row>
    <row r="45" spans="1:6" ht="13.8" thickBot="1" x14ac:dyDescent="0.3">
      <c r="A45" s="79"/>
      <c r="B45" s="86"/>
      <c r="C45" s="103"/>
      <c r="D45" s="103"/>
      <c r="E45" s="97"/>
      <c r="F45" s="97"/>
    </row>
    <row r="46" spans="1:6" x14ac:dyDescent="0.25">
      <c r="A46" s="133" t="s">
        <v>32</v>
      </c>
      <c r="B46" s="135" t="s">
        <v>14</v>
      </c>
      <c r="C46" s="136" t="s">
        <v>41</v>
      </c>
      <c r="D46" s="137"/>
      <c r="E46" s="97"/>
      <c r="F46" s="97"/>
    </row>
    <row r="47" spans="1:6" ht="13.8" thickBot="1" x14ac:dyDescent="0.3">
      <c r="A47" s="134"/>
      <c r="B47" s="128"/>
      <c r="C47" s="104" t="s">
        <v>42</v>
      </c>
      <c r="D47" s="105">
        <f>F19</f>
        <v>44074</v>
      </c>
      <c r="E47" s="97"/>
      <c r="F47" s="97"/>
    </row>
    <row r="48" spans="1:6" x14ac:dyDescent="0.25">
      <c r="A48" s="106" t="s">
        <v>37</v>
      </c>
      <c r="B48" s="58">
        <v>1</v>
      </c>
      <c r="C48" s="138">
        <v>628374327</v>
      </c>
      <c r="D48" s="139"/>
      <c r="E48" s="88"/>
      <c r="F48" s="89"/>
    </row>
    <row r="49" spans="1:6" x14ac:dyDescent="0.25">
      <c r="A49" s="79"/>
      <c r="B49" s="86"/>
      <c r="C49" s="86"/>
      <c r="D49" s="98"/>
      <c r="E49" s="88"/>
      <c r="F49" s="89"/>
    </row>
    <row r="50" spans="1:6" x14ac:dyDescent="0.25">
      <c r="A50" s="79"/>
      <c r="B50" s="86"/>
      <c r="C50" s="86"/>
      <c r="D50" s="87"/>
      <c r="E50" s="88"/>
      <c r="F50" s="89"/>
    </row>
    <row r="51" spans="1:6" ht="52.8" x14ac:dyDescent="0.3">
      <c r="A51" s="99" t="s">
        <v>38</v>
      </c>
      <c r="B51" s="100"/>
      <c r="C51" s="100"/>
      <c r="D51" s="101"/>
      <c r="E51" s="101"/>
      <c r="F51" s="102"/>
    </row>
  </sheetData>
  <mergeCells count="10">
    <mergeCell ref="C48:D48"/>
    <mergeCell ref="A21:C21"/>
    <mergeCell ref="A39:A41"/>
    <mergeCell ref="B39:B41"/>
    <mergeCell ref="C39:D39"/>
    <mergeCell ref="E39:F39"/>
    <mergeCell ref="C41:F41"/>
    <mergeCell ref="A46:A47"/>
    <mergeCell ref="B46:B47"/>
    <mergeCell ref="C46:D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H51"/>
  <sheetViews>
    <sheetView workbookViewId="0">
      <selection activeCell="G24" sqref="G24"/>
    </sheetView>
  </sheetViews>
  <sheetFormatPr defaultColWidth="9.109375" defaultRowHeight="13.2" x14ac:dyDescent="0.25"/>
  <cols>
    <col min="1" max="2" width="18.33203125" style="2" customWidth="1"/>
    <col min="3" max="3" width="16.554687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39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48</v>
      </c>
      <c r="B8" s="112" t="s">
        <v>37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30"/>
      <c r="C14" s="30"/>
      <c r="D14" s="15"/>
      <c r="E14" s="118"/>
      <c r="F14" s="118"/>
    </row>
    <row r="15" spans="1:6" x14ac:dyDescent="0.25">
      <c r="A15" s="35"/>
      <c r="B15" s="36"/>
      <c r="C15" s="36"/>
      <c r="D15" s="36"/>
      <c r="E15" s="37"/>
      <c r="F15" s="15"/>
    </row>
    <row r="16" spans="1:6" ht="15.6" x14ac:dyDescent="0.25">
      <c r="A16" s="38" t="s">
        <v>12</v>
      </c>
      <c r="B16" s="39"/>
      <c r="C16" s="39"/>
      <c r="D16" s="40"/>
      <c r="E16" s="40"/>
      <c r="F16" s="40"/>
    </row>
    <row r="17" spans="1:8" ht="13.8" thickBot="1" x14ac:dyDescent="0.3">
      <c r="A17" s="41"/>
      <c r="B17" s="41"/>
      <c r="C17" s="41"/>
      <c r="D17" s="42"/>
      <c r="E17" s="42"/>
      <c r="F17" s="42"/>
    </row>
    <row r="18" spans="1:8" ht="39.6" x14ac:dyDescent="0.3">
      <c r="A18" s="43" t="s">
        <v>13</v>
      </c>
      <c r="B18" s="44"/>
      <c r="C18" s="45"/>
      <c r="D18" s="46" t="s">
        <v>14</v>
      </c>
      <c r="E18" s="47" t="s">
        <v>15</v>
      </c>
      <c r="F18" s="48" t="s">
        <v>16</v>
      </c>
    </row>
    <row r="19" spans="1:8" ht="13.8" thickBot="1" x14ac:dyDescent="0.3">
      <c r="A19" s="49"/>
      <c r="B19" s="50"/>
      <c r="C19" s="51"/>
      <c r="D19" s="52"/>
      <c r="E19" s="53" t="s">
        <v>17</v>
      </c>
      <c r="F19" s="54">
        <v>44104</v>
      </c>
      <c r="G19" s="55"/>
    </row>
    <row r="20" spans="1:8" x14ac:dyDescent="0.25">
      <c r="A20" s="56" t="s">
        <v>18</v>
      </c>
      <c r="B20" s="57"/>
      <c r="C20" s="57"/>
      <c r="D20" s="58">
        <v>1</v>
      </c>
      <c r="E20" s="59">
        <f>+E23+E26+E29+E34+E21</f>
        <v>658241</v>
      </c>
      <c r="F20" s="60">
        <f>+F23+F26+F29+F34+F21</f>
        <v>100</v>
      </c>
    </row>
    <row r="21" spans="1:8" ht="25.5" hidden="1" customHeight="1" x14ac:dyDescent="0.25">
      <c r="A21" s="141" t="s">
        <v>44</v>
      </c>
      <c r="B21" s="142"/>
      <c r="C21" s="143"/>
      <c r="D21" s="63">
        <v>2</v>
      </c>
      <c r="E21" s="64">
        <f>E22</f>
        <v>0</v>
      </c>
      <c r="F21" s="65">
        <f>E21/E20*100</f>
        <v>0</v>
      </c>
    </row>
    <row r="22" spans="1:8" hidden="1" x14ac:dyDescent="0.25">
      <c r="A22" s="66" t="s">
        <v>43</v>
      </c>
      <c r="B22" s="67"/>
      <c r="C22" s="67"/>
      <c r="D22" s="63"/>
      <c r="E22" s="64">
        <v>0</v>
      </c>
      <c r="F22" s="65">
        <f>E22/E20*100</f>
        <v>0</v>
      </c>
    </row>
    <row r="23" spans="1:8" x14ac:dyDescent="0.25">
      <c r="A23" s="61" t="s">
        <v>19</v>
      </c>
      <c r="B23" s="62"/>
      <c r="C23" s="62"/>
      <c r="D23" s="63">
        <v>3</v>
      </c>
      <c r="E23" s="64">
        <f>E24+E25</f>
        <v>89168</v>
      </c>
      <c r="F23" s="65">
        <f>+F24+F25</f>
        <v>13.546406255459626</v>
      </c>
    </row>
    <row r="24" spans="1:8" x14ac:dyDescent="0.25">
      <c r="A24" s="66" t="s">
        <v>20</v>
      </c>
      <c r="B24" s="67"/>
      <c r="C24" s="67"/>
      <c r="D24" s="63">
        <v>4</v>
      </c>
      <c r="E24" s="64">
        <v>89168</v>
      </c>
      <c r="F24" s="65">
        <f>E24/E20*100</f>
        <v>13.546406255459626</v>
      </c>
    </row>
    <row r="25" spans="1:8" hidden="1" x14ac:dyDescent="0.25">
      <c r="A25" s="66" t="s">
        <v>21</v>
      </c>
      <c r="B25" s="67"/>
      <c r="C25" s="67"/>
      <c r="D25" s="63">
        <v>5</v>
      </c>
      <c r="E25" s="64">
        <v>0</v>
      </c>
      <c r="F25" s="65">
        <f>E25/E20*100</f>
        <v>0</v>
      </c>
    </row>
    <row r="26" spans="1:8" x14ac:dyDescent="0.25">
      <c r="A26" s="61" t="s">
        <v>22</v>
      </c>
      <c r="B26" s="67"/>
      <c r="C26" s="67"/>
      <c r="D26" s="63">
        <v>9</v>
      </c>
      <c r="E26" s="64">
        <f>E27+E28</f>
        <v>111033</v>
      </c>
      <c r="F26" s="65">
        <f>+F27+F28</f>
        <v>16.868137961628037</v>
      </c>
    </row>
    <row r="27" spans="1:8" x14ac:dyDescent="0.25">
      <c r="A27" s="66" t="s">
        <v>23</v>
      </c>
      <c r="B27" s="67"/>
      <c r="C27" s="67"/>
      <c r="D27" s="63">
        <v>10</v>
      </c>
      <c r="E27" s="64">
        <v>63680</v>
      </c>
      <c r="F27" s="65">
        <f>E27/$E$20*100</f>
        <v>9.6742682391403747</v>
      </c>
    </row>
    <row r="28" spans="1:8" x14ac:dyDescent="0.25">
      <c r="A28" s="66" t="s">
        <v>24</v>
      </c>
      <c r="B28" s="67"/>
      <c r="C28" s="67"/>
      <c r="D28" s="63">
        <v>11</v>
      </c>
      <c r="E28" s="64">
        <v>47353</v>
      </c>
      <c r="F28" s="65">
        <f>E28/$E$20*100</f>
        <v>7.1938697224876602</v>
      </c>
    </row>
    <row r="29" spans="1:8" x14ac:dyDescent="0.25">
      <c r="A29" s="61" t="s">
        <v>25</v>
      </c>
      <c r="B29" s="67"/>
      <c r="C29" s="67"/>
      <c r="D29" s="63">
        <v>12</v>
      </c>
      <c r="E29" s="64">
        <f>E30+E31</f>
        <v>453634</v>
      </c>
      <c r="F29" s="65">
        <f>+F30+F31+F32</f>
        <v>68.916096080311007</v>
      </c>
    </row>
    <row r="30" spans="1:8" x14ac:dyDescent="0.25">
      <c r="A30" s="66" t="s">
        <v>26</v>
      </c>
      <c r="B30" s="67"/>
      <c r="C30" s="67"/>
      <c r="D30" s="63">
        <v>13</v>
      </c>
      <c r="E30" s="64">
        <v>91663</v>
      </c>
      <c r="F30" s="65">
        <f>E30/$E$20*100</f>
        <v>13.925446758861876</v>
      </c>
      <c r="H30" s="68"/>
    </row>
    <row r="31" spans="1:8" x14ac:dyDescent="0.25">
      <c r="A31" s="66" t="s">
        <v>27</v>
      </c>
      <c r="B31" s="67"/>
      <c r="C31" s="67"/>
      <c r="D31" s="63">
        <v>14</v>
      </c>
      <c r="E31" s="64">
        <v>361971</v>
      </c>
      <c r="F31" s="65">
        <f>E31/$E$20*100</f>
        <v>54.990649321449133</v>
      </c>
      <c r="H31" s="68"/>
    </row>
    <row r="32" spans="1:8" hidden="1" x14ac:dyDescent="0.25">
      <c r="A32" s="66" t="s">
        <v>28</v>
      </c>
      <c r="B32" s="67"/>
      <c r="C32" s="67"/>
      <c r="D32" s="63">
        <v>15</v>
      </c>
      <c r="E32" s="64">
        <v>0</v>
      </c>
      <c r="F32" s="65">
        <f t="shared" ref="F32:F33" si="0">E32/$E$20*100</f>
        <v>0</v>
      </c>
    </row>
    <row r="33" spans="1:6" hidden="1" x14ac:dyDescent="0.25">
      <c r="A33" s="69" t="s">
        <v>29</v>
      </c>
      <c r="B33" s="70"/>
      <c r="C33" s="70"/>
      <c r="D33" s="71">
        <v>24</v>
      </c>
      <c r="E33" s="72">
        <v>0</v>
      </c>
      <c r="F33" s="73">
        <f t="shared" si="0"/>
        <v>0</v>
      </c>
    </row>
    <row r="34" spans="1:6" ht="13.8" thickBot="1" x14ac:dyDescent="0.3">
      <c r="A34" s="74" t="s">
        <v>30</v>
      </c>
      <c r="B34" s="75"/>
      <c r="C34" s="75"/>
      <c r="D34" s="76">
        <v>24</v>
      </c>
      <c r="E34" s="77">
        <v>4406</v>
      </c>
      <c r="F34" s="78">
        <f>E34/$E$20*100</f>
        <v>0.66935970260132682</v>
      </c>
    </row>
    <row r="35" spans="1:6" x14ac:dyDescent="0.25">
      <c r="A35" s="79"/>
      <c r="B35" s="80"/>
      <c r="C35" s="80"/>
      <c r="D35" s="81"/>
      <c r="E35" s="82"/>
      <c r="F35" s="83"/>
    </row>
    <row r="36" spans="1:6" x14ac:dyDescent="0.25">
      <c r="A36" s="79"/>
      <c r="B36" s="80"/>
      <c r="C36" s="80"/>
      <c r="D36" s="81"/>
      <c r="E36" s="82"/>
      <c r="F36" s="83"/>
    </row>
    <row r="37" spans="1:6" ht="15.6" x14ac:dyDescent="0.25">
      <c r="A37" s="84" t="s">
        <v>31</v>
      </c>
      <c r="B37" s="85"/>
      <c r="C37" s="85"/>
      <c r="D37" s="85"/>
      <c r="E37" s="85"/>
      <c r="F37" s="85"/>
    </row>
    <row r="38" spans="1:6" ht="13.8" thickBot="1" x14ac:dyDescent="0.3">
      <c r="B38" s="86"/>
      <c r="C38" s="86"/>
      <c r="D38" s="87"/>
      <c r="E38" s="88"/>
      <c r="F38" s="89"/>
    </row>
    <row r="39" spans="1:6" x14ac:dyDescent="0.25">
      <c r="A39" s="123" t="s">
        <v>32</v>
      </c>
      <c r="B39" s="126" t="s">
        <v>14</v>
      </c>
      <c r="C39" s="129" t="s">
        <v>33</v>
      </c>
      <c r="D39" s="130"/>
      <c r="E39" s="129" t="s">
        <v>34</v>
      </c>
      <c r="F39" s="130"/>
    </row>
    <row r="40" spans="1:6" x14ac:dyDescent="0.25">
      <c r="A40" s="124"/>
      <c r="B40" s="127"/>
      <c r="C40" s="90" t="s">
        <v>35</v>
      </c>
      <c r="D40" s="91" t="s">
        <v>36</v>
      </c>
      <c r="E40" s="90" t="s">
        <v>35</v>
      </c>
      <c r="F40" s="91" t="s">
        <v>36</v>
      </c>
    </row>
    <row r="41" spans="1:6" ht="13.8" thickBot="1" x14ac:dyDescent="0.3">
      <c r="A41" s="125"/>
      <c r="B41" s="128"/>
      <c r="C41" s="131" t="s">
        <v>54</v>
      </c>
      <c r="D41" s="131"/>
      <c r="E41" s="131"/>
      <c r="F41" s="132"/>
    </row>
    <row r="42" spans="1:6" ht="13.8" thickBot="1" x14ac:dyDescent="0.3">
      <c r="A42" s="92" t="s">
        <v>37</v>
      </c>
      <c r="B42" s="93">
        <v>1</v>
      </c>
      <c r="C42" s="94">
        <v>13944914</v>
      </c>
      <c r="D42" s="95">
        <v>14431781</v>
      </c>
      <c r="E42" s="94">
        <v>14616696</v>
      </c>
      <c r="F42" s="96">
        <v>15149005</v>
      </c>
    </row>
    <row r="43" spans="1:6" x14ac:dyDescent="0.25">
      <c r="A43" s="79"/>
      <c r="B43" s="86"/>
      <c r="C43" s="97"/>
      <c r="D43" s="97"/>
      <c r="E43" s="97"/>
      <c r="F43" s="97"/>
    </row>
    <row r="44" spans="1:6" ht="15.6" x14ac:dyDescent="0.25">
      <c r="A44" s="84" t="s">
        <v>40</v>
      </c>
      <c r="B44" s="86"/>
      <c r="C44" s="86"/>
      <c r="D44" s="87"/>
      <c r="E44" s="97"/>
      <c r="F44" s="97"/>
    </row>
    <row r="45" spans="1:6" ht="13.8" thickBot="1" x14ac:dyDescent="0.3">
      <c r="A45" s="79"/>
      <c r="B45" s="86"/>
      <c r="C45" s="103"/>
      <c r="D45" s="103"/>
      <c r="E45" s="97"/>
      <c r="F45" s="97"/>
    </row>
    <row r="46" spans="1:6" x14ac:dyDescent="0.25">
      <c r="A46" s="133" t="s">
        <v>32</v>
      </c>
      <c r="B46" s="135" t="s">
        <v>14</v>
      </c>
      <c r="C46" s="136" t="s">
        <v>41</v>
      </c>
      <c r="D46" s="137"/>
      <c r="E46" s="97"/>
      <c r="F46" s="97"/>
    </row>
    <row r="47" spans="1:6" ht="13.8" thickBot="1" x14ac:dyDescent="0.3">
      <c r="A47" s="134"/>
      <c r="B47" s="128"/>
      <c r="C47" s="104" t="s">
        <v>42</v>
      </c>
      <c r="D47" s="105">
        <f>F19</f>
        <v>44104</v>
      </c>
      <c r="E47" s="97"/>
      <c r="F47" s="97"/>
    </row>
    <row r="48" spans="1:6" x14ac:dyDescent="0.25">
      <c r="A48" s="106" t="s">
        <v>37</v>
      </c>
      <c r="B48" s="58">
        <v>1</v>
      </c>
      <c r="C48" s="138">
        <v>625580731</v>
      </c>
      <c r="D48" s="139"/>
      <c r="E48" s="88"/>
      <c r="F48" s="89"/>
    </row>
    <row r="49" spans="1:6" x14ac:dyDescent="0.25">
      <c r="A49" s="79"/>
      <c r="B49" s="86"/>
      <c r="C49" s="86"/>
      <c r="D49" s="98"/>
      <c r="E49" s="88"/>
      <c r="F49" s="89"/>
    </row>
    <row r="50" spans="1:6" x14ac:dyDescent="0.25">
      <c r="A50" s="79"/>
      <c r="B50" s="86"/>
      <c r="C50" s="86"/>
      <c r="D50" s="87"/>
      <c r="E50" s="88"/>
      <c r="F50" s="89"/>
    </row>
    <row r="51" spans="1:6" ht="52.8" x14ac:dyDescent="0.3">
      <c r="A51" s="99" t="s">
        <v>38</v>
      </c>
      <c r="B51" s="100"/>
      <c r="C51" s="100"/>
      <c r="D51" s="101"/>
      <c r="E51" s="101"/>
      <c r="F51" s="102"/>
    </row>
  </sheetData>
  <mergeCells count="10">
    <mergeCell ref="E39:F39"/>
    <mergeCell ref="C41:F41"/>
    <mergeCell ref="A46:A47"/>
    <mergeCell ref="B46:B47"/>
    <mergeCell ref="C46:D46"/>
    <mergeCell ref="C48:D48"/>
    <mergeCell ref="A21:C21"/>
    <mergeCell ref="A39:A41"/>
    <mergeCell ref="B39:B41"/>
    <mergeCell ref="C39:D39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leden 2020</vt:lpstr>
      <vt:lpstr>únor 2020</vt:lpstr>
      <vt:lpstr>březen 2020</vt:lpstr>
      <vt:lpstr>duben 2020</vt:lpstr>
      <vt:lpstr>květen 2020</vt:lpstr>
      <vt:lpstr>červen 2020</vt:lpstr>
      <vt:lpstr>červenec 2020</vt:lpstr>
      <vt:lpstr>srpen 2020</vt:lpstr>
      <vt:lpstr>září 2020</vt:lpstr>
      <vt:lpstr>říjen 2020</vt:lpstr>
      <vt:lpstr>listopad 2020</vt:lpstr>
      <vt:lpstr>prosinec 2020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2018-02-08T09:18:54Z</dcterms:created>
  <dcterms:modified xsi:type="dcterms:W3CDTF">2021-01-08T19:36:17Z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a6524ed-fb1a-49fd-bafe-15c5e5ffd047_Enabled">
    <vt:lpwstr>true</vt:lpwstr>
  </property>
  <property fmtid="{D5CDD505-2E9C-101B-9397-08002B2CF9AE}" pid="3" name="MSIP_Label_2a6524ed-fb1a-49fd-bafe-15c5e5ffd047_SetDate">
    <vt:lpwstr>2020-11-24T10:17:07Z</vt:lpwstr>
  </property>
  <property fmtid="{D5CDD505-2E9C-101B-9397-08002B2CF9AE}" pid="4" name="MSIP_Label_2a6524ed-fb1a-49fd-bafe-15c5e5ffd047_Method">
    <vt:lpwstr>Standard</vt:lpwstr>
  </property>
  <property fmtid="{D5CDD505-2E9C-101B-9397-08002B2CF9AE}" pid="5" name="MSIP_Label_2a6524ed-fb1a-49fd-bafe-15c5e5ffd047_Name">
    <vt:lpwstr>Internal</vt:lpwstr>
  </property>
  <property fmtid="{D5CDD505-2E9C-101B-9397-08002B2CF9AE}" pid="6" name="MSIP_Label_2a6524ed-fb1a-49fd-bafe-15c5e5ffd047_SiteId">
    <vt:lpwstr>9b511fda-f0b1-43a5-b06e-1e720f64520a</vt:lpwstr>
  </property>
  <property fmtid="{D5CDD505-2E9C-101B-9397-08002B2CF9AE}" pid="7" name="MSIP_Label_2a6524ed-fb1a-49fd-bafe-15c5e5ffd047_ActionId">
    <vt:lpwstr>57cc41f2-5965-4a9e-9cd7-6afebc467c68</vt:lpwstr>
  </property>
  <property fmtid="{D5CDD505-2E9C-101B-9397-08002B2CF9AE}" pid="8" name="MSIP_Label_2a6524ed-fb1a-49fd-bafe-15c5e5ffd047_ContentBits">
    <vt:lpwstr>0</vt:lpwstr>
  </property>
</Properties>
</file>