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901" firstSheet="5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1" i="26" l="1"/>
  <c r="F21" i="26"/>
  <c r="E23" i="26"/>
  <c r="F23" i="26"/>
  <c r="F24" i="26"/>
  <c r="A65" i="26" l="1"/>
  <c r="F55" i="26"/>
  <c r="E35" i="26"/>
  <c r="E32" i="26"/>
  <c r="F30" i="26"/>
  <c r="F29" i="26"/>
  <c r="F27" i="26"/>
  <c r="E25" i="26"/>
  <c r="F28" i="26" s="1"/>
  <c r="F34" i="26" l="1"/>
  <c r="A63" i="25"/>
  <c r="F53" i="25"/>
  <c r="E33" i="25"/>
  <c r="E30" i="25"/>
  <c r="F28" i="25"/>
  <c r="F27" i="25"/>
  <c r="F25" i="25"/>
  <c r="E23" i="25"/>
  <c r="E21" i="25" s="1"/>
  <c r="F45" i="25" s="1"/>
  <c r="F47" i="26" l="1"/>
  <c r="F33" i="26"/>
  <c r="F38" i="26"/>
  <c r="F37" i="26"/>
  <c r="F32" i="26"/>
  <c r="F31" i="26"/>
  <c r="F36" i="26"/>
  <c r="F26" i="26"/>
  <c r="F35" i="26"/>
  <c r="F25" i="26"/>
  <c r="F33" i="25"/>
  <c r="F23" i="25"/>
  <c r="F30" i="25"/>
  <c r="F24" i="25"/>
  <c r="F26" i="25"/>
  <c r="F31" i="25"/>
  <c r="F34" i="25"/>
  <c r="F36" i="25"/>
  <c r="F29" i="25"/>
  <c r="F32" i="25"/>
  <c r="F35" i="25"/>
  <c r="A63" i="24"/>
  <c r="F53" i="24"/>
  <c r="E33" i="24"/>
  <c r="E30" i="24"/>
  <c r="F28" i="24"/>
  <c r="F27" i="24"/>
  <c r="F25" i="24"/>
  <c r="E23" i="24"/>
  <c r="F21" i="25" l="1"/>
  <c r="E21" i="24"/>
  <c r="F45" i="24" s="1"/>
  <c r="F26" i="24"/>
  <c r="F31" i="24"/>
  <c r="F36" i="24"/>
  <c r="F29" i="24"/>
  <c r="F32" i="24"/>
  <c r="F35" i="24"/>
  <c r="F33" i="23"/>
  <c r="F35" i="23"/>
  <c r="F34" i="23"/>
  <c r="F24" i="24" l="1"/>
  <c r="F34" i="24"/>
  <c r="F33" i="24"/>
  <c r="F30" i="24"/>
  <c r="F23" i="24"/>
  <c r="A63" i="23"/>
  <c r="F53" i="23"/>
  <c r="E33" i="23"/>
  <c r="E30" i="23"/>
  <c r="F28" i="23"/>
  <c r="F27" i="23"/>
  <c r="F25" i="23"/>
  <c r="E23" i="23"/>
  <c r="F26" i="23" s="1"/>
  <c r="F21" i="24" l="1"/>
  <c r="E21" i="23"/>
  <c r="F36" i="23" s="1"/>
  <c r="F24" i="23"/>
  <c r="A63" i="22"/>
  <c r="F53" i="22"/>
  <c r="E33" i="22"/>
  <c r="E30" i="22"/>
  <c r="F28" i="22"/>
  <c r="F27" i="22"/>
  <c r="F25" i="22"/>
  <c r="E23" i="22"/>
  <c r="F29" i="23" l="1"/>
  <c r="F31" i="23"/>
  <c r="F45" i="23"/>
  <c r="F32" i="23"/>
  <c r="F30" i="23"/>
  <c r="F23" i="23"/>
  <c r="E21" i="22"/>
  <c r="F45" i="22" s="1"/>
  <c r="F26" i="22"/>
  <c r="F32" i="22"/>
  <c r="A63" i="21"/>
  <c r="F53" i="21"/>
  <c r="E33" i="21"/>
  <c r="E30" i="21"/>
  <c r="F28" i="21"/>
  <c r="F27" i="21"/>
  <c r="F25" i="21"/>
  <c r="E23" i="21"/>
  <c r="F21" i="23" l="1"/>
  <c r="F31" i="22"/>
  <c r="F24" i="22"/>
  <c r="F36" i="22"/>
  <c r="F23" i="22"/>
  <c r="F35" i="22"/>
  <c r="F29" i="22"/>
  <c r="F34" i="22"/>
  <c r="F30" i="22"/>
  <c r="F33" i="22"/>
  <c r="F21" i="22" s="1"/>
  <c r="E21" i="21"/>
  <c r="F45" i="21" s="1"/>
  <c r="F26" i="21"/>
  <c r="A63" i="20"/>
  <c r="F53" i="20"/>
  <c r="E33" i="20"/>
  <c r="E30" i="20"/>
  <c r="F28" i="20"/>
  <c r="F27" i="20"/>
  <c r="F25" i="20"/>
  <c r="E23" i="20"/>
  <c r="F36" i="21" l="1"/>
  <c r="F32" i="21"/>
  <c r="F31" i="21"/>
  <c r="F24" i="21"/>
  <c r="F23" i="21"/>
  <c r="F35" i="21"/>
  <c r="F29" i="21"/>
  <c r="F34" i="21"/>
  <c r="F33" i="21"/>
  <c r="F30" i="21"/>
  <c r="F26" i="20"/>
  <c r="E21" i="20"/>
  <c r="A63" i="19"/>
  <c r="F53" i="19"/>
  <c r="E33" i="19"/>
  <c r="E30" i="19"/>
  <c r="F28" i="19"/>
  <c r="F27" i="19"/>
  <c r="F25" i="19"/>
  <c r="E23" i="19"/>
  <c r="F26" i="19" s="1"/>
  <c r="F21" i="21" l="1"/>
  <c r="F45" i="20"/>
  <c r="F35" i="20"/>
  <c r="F33" i="20"/>
  <c r="F32" i="20"/>
  <c r="F30" i="20"/>
  <c r="F29" i="20"/>
  <c r="F24" i="20"/>
  <c r="F36" i="20"/>
  <c r="F34" i="20"/>
  <c r="F31" i="20"/>
  <c r="F23" i="20"/>
  <c r="F21" i="20" s="1"/>
  <c r="E21" i="19"/>
  <c r="F36" i="19" s="1"/>
  <c r="F35" i="19"/>
  <c r="F24" i="19"/>
  <c r="A63" i="18"/>
  <c r="F53" i="18"/>
  <c r="E33" i="18"/>
  <c r="E30" i="18"/>
  <c r="F28" i="18"/>
  <c r="F27" i="18"/>
  <c r="F25" i="18"/>
  <c r="E23" i="18"/>
  <c r="F26" i="18" s="1"/>
  <c r="F34" i="19" l="1"/>
  <c r="F33" i="19"/>
  <c r="F29" i="19"/>
  <c r="F31" i="19"/>
  <c r="F45" i="19"/>
  <c r="F32" i="19"/>
  <c r="F30" i="19"/>
  <c r="F23" i="19"/>
  <c r="E21" i="18"/>
  <c r="F36" i="18" s="1"/>
  <c r="A63" i="17"/>
  <c r="F53" i="17"/>
  <c r="E33" i="17"/>
  <c r="E30" i="17"/>
  <c r="F28" i="17"/>
  <c r="F27" i="17"/>
  <c r="F25" i="17"/>
  <c r="E23" i="17"/>
  <c r="F21" i="19" l="1"/>
  <c r="F24" i="18"/>
  <c r="F23" i="18"/>
  <c r="F34" i="18"/>
  <c r="F30" i="18"/>
  <c r="F33" i="18"/>
  <c r="F31" i="18"/>
  <c r="F35" i="18"/>
  <c r="F29" i="18"/>
  <c r="F45" i="18"/>
  <c r="F32" i="18"/>
  <c r="E21" i="17"/>
  <c r="F45" i="17" s="1"/>
  <c r="F26" i="17"/>
  <c r="F25" i="16"/>
  <c r="F26" i="16"/>
  <c r="F27" i="16"/>
  <c r="F28" i="16"/>
  <c r="E23" i="16"/>
  <c r="F21" i="18" l="1"/>
  <c r="F34" i="17"/>
  <c r="F35" i="17"/>
  <c r="F29" i="17"/>
  <c r="F32" i="17"/>
  <c r="F36" i="17"/>
  <c r="F31" i="17"/>
  <c r="F24" i="17"/>
  <c r="F33" i="17"/>
  <c r="F23" i="17"/>
  <c r="F30" i="17"/>
  <c r="A63" i="16"/>
  <c r="F53" i="16"/>
  <c r="E33" i="16"/>
  <c r="E30" i="16"/>
  <c r="F21" i="17" l="1"/>
  <c r="E21" i="16"/>
  <c r="A62" i="15"/>
  <c r="F52" i="15"/>
  <c r="E32" i="15"/>
  <c r="E29" i="15"/>
  <c r="E23" i="15"/>
  <c r="F45" i="16" l="1"/>
  <c r="F29" i="16"/>
  <c r="F35" i="16"/>
  <c r="F34" i="16"/>
  <c r="F24" i="16"/>
  <c r="F32" i="16"/>
  <c r="F36" i="16"/>
  <c r="F31" i="16"/>
  <c r="F30" i="16"/>
  <c r="F33" i="16"/>
  <c r="F23" i="16"/>
  <c r="E21" i="15"/>
  <c r="F35" i="15" s="1"/>
  <c r="F21" i="16" l="1"/>
  <c r="F24" i="15"/>
  <c r="F34" i="15"/>
  <c r="F33" i="15"/>
  <c r="F32" i="15"/>
  <c r="F25" i="15"/>
  <c r="F30" i="15"/>
  <c r="F44" i="15"/>
  <c r="F31" i="15"/>
  <c r="F29" i="15"/>
  <c r="F23" i="15"/>
  <c r="F21" i="15" l="1"/>
</calcChain>
</file>

<file path=xl/sharedStrings.xml><?xml version="1.0" encoding="utf-8"?>
<sst xmlns="http://schemas.openxmlformats.org/spreadsheetml/2006/main" count="733" uniqueCount="70">
  <si>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</si>
  <si>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</si>
  <si>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</si>
  <si>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</si>
  <si>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CZ0008474871</t>
  </si>
  <si>
    <t>Měna</t>
  </si>
  <si>
    <t>CZK</t>
  </si>
  <si>
    <t>Druh fondu</t>
  </si>
  <si>
    <t>otevřený podílový fond</t>
  </si>
  <si>
    <t>Jmenovitá hodnota PL, Kč</t>
  </si>
  <si>
    <t xml:space="preserve"> -</t>
  </si>
  <si>
    <t>Typ fondu</t>
  </si>
  <si>
    <t>standardní</t>
  </si>
  <si>
    <t xml:space="preserve">Měsíční informace fondu kolektivního investování dle § 239 odst. 1 písm. c) </t>
  </si>
  <si>
    <t>A  K  T  I  V  A</t>
  </si>
  <si>
    <t>ř.</t>
  </si>
  <si>
    <t>Hodnota, tis. Kč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</si>
  <si>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</si>
  <si>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</si>
  <si>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</si>
  <si>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</si>
  <si>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</si>
  <si>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</si>
  <si>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</si>
  <si>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</si>
  <si>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</si>
  <si>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</si>
  <si>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</si>
  <si>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</si>
  <si>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</si>
  <si>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</si>
  <si>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</si>
  <si>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</si>
  <si>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</si>
  <si>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</si>
  <si>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</si>
  <si>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</si>
  <si>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</si>
  <si>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</si>
  <si>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</si>
  <si>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</si>
  <si>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</si>
  <si>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</si>
  <si>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</si>
  <si>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</si>
  <si>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</si>
  <si>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</si>
  <si>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</si>
  <si>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</si>
  <si>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</si>
  <si>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</si>
  <si>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</si>
  <si>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</si>
  <si>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</si>
  <si>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</si>
  <si>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</si>
  <si>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Raiffeisen strategie konzervativní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</si>
  <si>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</si>
  <si>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</si>
  <si>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</si>
  <si>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</si>
  <si>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</si>
  <si>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</si>
  <si>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</si>
  <si>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</si>
  <si>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</si>
  <si>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</si>
  <si>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</si>
  <si>
    <t>Vydané vládními institucemi</t>
  </si>
  <si>
    <t xml:space="preserve">  Státní bezkupónové dluhopisy a ostatní cenné papíry přijímané centrální bankou k refinancování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</si>
</sst>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9" fillId="0" borderId="19" xfId="1" applyFont="1" applyFill="1" applyBorder="1" applyAlignment="1" applyProtection="1">
      <alignment vertical="center" wrapTex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22" fillId="0" borderId="3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5" xfId="0" applyNumberFormat="1" applyFont="1" applyFill="1" applyBorder="1" applyAlignment="1">
      <alignment horizontal="left" vertical="center" indent="1"/>
    </xf>
    <xf numFmtId="0" fontId="17" fillId="0" borderId="35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7" fillId="0" borderId="23" xfId="1" applyFont="1" applyFill="1" applyBorder="1" applyAlignment="1" applyProtection="1">
      <alignment horizontal="center" vertical="center" wrapText="1"/>
    </xf>
    <xf numFmtId="0" fontId="17" fillId="0" borderId="24" xfId="1" applyFont="1" applyFill="1" applyBorder="1" applyAlignment="1" applyProtection="1">
      <alignment horizontal="center" vertical="center" wrapText="1"/>
    </xf>
    <xf numFmtId="14" fontId="14" fillId="0" borderId="36" xfId="1" applyNumberFormat="1" applyFont="1" applyFill="1" applyBorder="1" applyAlignment="1" applyProtection="1">
      <alignment horizontal="left" vertical="center" wrapText="1"/>
    </xf>
    <xf numFmtId="3" fontId="1" fillId="0" borderId="9" xfId="1" applyNumberFormat="1" applyFont="1" applyFill="1" applyBorder="1" applyAlignment="1" applyProtection="1">
      <alignment horizontal="right" vertical="center" indent="1"/>
    </xf>
    <xf numFmtId="3" fontId="1" fillId="0" borderId="10" xfId="1" applyNumberFormat="1" applyFont="1" applyFill="1" applyBorder="1" applyAlignment="1" applyProtection="1">
      <alignment horizontal="right" vertical="center" indent="1"/>
    </xf>
    <xf numFmtId="0" fontId="14" fillId="0" borderId="18" xfId="1" applyFont="1" applyFill="1" applyBorder="1" applyAlignment="1" applyProtection="1">
      <alignment horizontal="right" vertical="center" wrapText="1"/>
    </xf>
    <xf numFmtId="0" fontId="22" fillId="0" borderId="17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24" fillId="0" borderId="11" xfId="0" applyNumberFormat="1" applyFont="1" applyBorder="1" applyAlignment="1">
      <alignment horizontal="center"/>
    </xf>
    <xf numFmtId="3" fontId="24" fillId="0" borderId="12" xfId="0" applyNumberFormat="1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  <xf numFmtId="0" fontId="1" fillId="0" borderId="23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7" xfId="0" applyBorder="1" applyAlignment="1">
      <alignment vertical="center" wrapText="1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J23" sqref="J2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43496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E23+E29+E32+E44</f>
        <v>3818636</v>
      </c>
      <c r="F21" s="57">
        <f>F23+F29+F32+F44</f>
        <v>100.00000000000001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121529</v>
      </c>
      <c r="F23" s="62">
        <f>E23/E21*100</f>
        <v>3.1825238121674855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121529</v>
      </c>
      <c r="F24" s="62">
        <f>E24/E21*100</f>
        <v>3.1825238121674855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/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2864301</v>
      </c>
      <c r="F29" s="62">
        <f>E29/E21*100</f>
        <v>75.008484705009849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1113418</v>
      </c>
      <c r="F30" s="62">
        <f>E30/E21*100</f>
        <v>29.157479267466186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1750883</v>
      </c>
      <c r="F31" s="62">
        <f>E31/E21*100</f>
        <v>45.85100543754367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809945</v>
      </c>
      <c r="F32" s="62">
        <f>E32/E21*100</f>
        <v>21.210322219766432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19270</v>
      </c>
      <c r="F33" s="62">
        <f>E33/E21*100</f>
        <v>0.50463044919704314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790675</v>
      </c>
      <c r="F34" s="62">
        <f>E34/E21*100</f>
        <v>20.705691770569388</v>
      </c>
    </row>
    <row r="35" spans="1:6" hidden="1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35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36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37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38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39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40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41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22861</v>
      </c>
      <c r="F44" s="70">
        <f>E44/E21*100</f>
        <v>0.59866926305623269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122" t="s">
        <v>55</v>
      </c>
      <c r="F52" s="119">
        <f>F20</f>
        <v>43496</v>
      </c>
    </row>
    <row r="53" spans="1:6" x14ac:dyDescent="0.2">
      <c r="A53" s="63" t="s">
        <v>49</v>
      </c>
      <c r="B53" s="91"/>
      <c r="C53" s="91"/>
      <c r="D53" s="117">
        <v>1</v>
      </c>
      <c r="E53" s="120">
        <v>6929694</v>
      </c>
      <c r="F53" s="121">
        <v>6880742</v>
      </c>
    </row>
    <row r="54" spans="1:6" ht="13.5" thickBot="1" x14ac:dyDescent="0.25">
      <c r="A54" s="66" t="s">
        <v>50</v>
      </c>
      <c r="B54" s="92"/>
      <c r="C54" s="92"/>
      <c r="D54" s="118">
        <v>2</v>
      </c>
      <c r="E54" s="69">
        <v>83800106</v>
      </c>
      <c r="F54" s="93">
        <v>82999315</v>
      </c>
    </row>
    <row r="55" spans="1:6" x14ac:dyDescent="0.2">
      <c r="A55" s="77"/>
      <c r="B55" s="94"/>
      <c r="C55" s="94"/>
      <c r="D55" s="95"/>
      <c r="E55" s="96"/>
      <c r="F55" s="97"/>
    </row>
    <row r="58" spans="1:6" ht="15.75" x14ac:dyDescent="0.2">
      <c r="A58" s="98" t="s">
        <v>51</v>
      </c>
      <c r="B58" s="99"/>
      <c r="C58" s="99"/>
      <c r="D58" s="100"/>
      <c r="E58" s="101"/>
      <c r="F58" s="102"/>
    </row>
    <row r="59" spans="1:6" ht="15.75" thickBot="1" x14ac:dyDescent="0.3">
      <c r="A59" s="103"/>
      <c r="B59" s="99"/>
      <c r="C59" s="104"/>
      <c r="D59" s="104"/>
      <c r="E59"/>
      <c r="F59"/>
    </row>
    <row r="60" spans="1:6" x14ac:dyDescent="0.2">
      <c r="A60" s="123" t="s">
        <v>52</v>
      </c>
      <c r="B60" s="125" t="s">
        <v>15</v>
      </c>
      <c r="C60" s="105" t="s">
        <v>53</v>
      </c>
      <c r="D60" s="106"/>
      <c r="E60" s="107"/>
      <c r="F60" s="108"/>
    </row>
    <row r="61" spans="1:6" ht="13.5" thickBot="1" x14ac:dyDescent="0.25">
      <c r="A61" s="124"/>
      <c r="B61" s="126"/>
      <c r="C61" s="127" t="s">
        <v>18</v>
      </c>
      <c r="D61" s="128"/>
      <c r="E61" s="109">
        <v>43496</v>
      </c>
      <c r="F61" s="108"/>
    </row>
    <row r="62" spans="1:6" ht="15.75" thickBot="1" x14ac:dyDescent="0.3">
      <c r="A62" s="110" t="str">
        <f>+B9</f>
        <v>CZ0008474871</v>
      </c>
      <c r="B62" s="111">
        <v>1</v>
      </c>
      <c r="C62" s="129">
        <v>3787697044</v>
      </c>
      <c r="D62" s="130"/>
      <c r="E62" s="131"/>
      <c r="F62" s="112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13" t="s">
        <v>54</v>
      </c>
      <c r="B65" s="114"/>
      <c r="C65" s="114"/>
      <c r="D65" s="115"/>
      <c r="E65" s="115"/>
      <c r="F65" s="116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opLeftCell="A23" workbookViewId="0">
      <selection activeCell="H14" sqref="H1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43769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3883324</v>
      </c>
      <c r="F21" s="57">
        <f>F23+F30+F33+F45</f>
        <v>99.999999999999986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254354</v>
      </c>
      <c r="F23" s="62">
        <f>E23/E21*100</f>
        <v>6.5499041542760787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163381</v>
      </c>
      <c r="F24" s="62">
        <f>E24/E21*100</f>
        <v>4.2072461633384179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90973</v>
      </c>
      <c r="F29" s="62">
        <f>E29/E21*100</f>
        <v>2.3426579909376604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2573709</v>
      </c>
      <c r="F30" s="62">
        <f>E30/E21*100</f>
        <v>66.275927530126253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947773</v>
      </c>
      <c r="F31" s="62">
        <f>E31/E21*100</f>
        <v>24.406230332570754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1625936</v>
      </c>
      <c r="F32" s="62">
        <f>E32/E21*100</f>
        <v>41.869697197555496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1021024</v>
      </c>
      <c r="F33" s="62">
        <f>E33/E21*100</f>
        <v>26.292526711652179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39028</v>
      </c>
      <c r="F34" s="62">
        <f>E34/E21*100</f>
        <v>1.0050152910238754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981996</v>
      </c>
      <c r="F35" s="62">
        <f>E35/E21*100</f>
        <v>25.287511420628306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34237</v>
      </c>
      <c r="F45" s="70">
        <f>E45/E21*100</f>
        <v>0.88164160394548585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65</v>
      </c>
      <c r="F53" s="119">
        <f>F20</f>
        <v>43769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178442480</v>
      </c>
      <c r="F54" s="121">
        <v>184250074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51871365</v>
      </c>
      <c r="F55" s="93">
        <v>53523449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43769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3825603310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workbookViewId="0">
      <selection activeCell="K14" sqref="K1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43799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4012312</v>
      </c>
      <c r="F21" s="57">
        <f>F23+F30+F33+F45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369056</v>
      </c>
      <c r="F23" s="62">
        <f>E23/E21*100</f>
        <v>9.1980882842610434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279215</v>
      </c>
      <c r="F24" s="62">
        <f>E24/E21*100</f>
        <v>6.9589553354774001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89841</v>
      </c>
      <c r="F29" s="62">
        <f>E29/E21*100</f>
        <v>2.2391329487836438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2492813</v>
      </c>
      <c r="F30" s="62">
        <f>E30/E21*100</f>
        <v>62.129091655883194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1006636</v>
      </c>
      <c r="F31" s="62">
        <f>E31/E21*100</f>
        <v>25.088677052033841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1486177</v>
      </c>
      <c r="F32" s="62">
        <f>E32/E21*100</f>
        <v>37.040414603849356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1122134</v>
      </c>
      <c r="F33" s="62">
        <f>E33/E21*100</f>
        <v>27.967266752934467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69749</v>
      </c>
      <c r="F34" s="62">
        <f>E34/E21*100</f>
        <v>1.7383742839539897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1052385</v>
      </c>
      <c r="F35" s="62">
        <f>E35/E21*100</f>
        <v>26.228892468980479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28309</v>
      </c>
      <c r="F45" s="70">
        <f>E45/E21*100</f>
        <v>0.70555330692129625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66</v>
      </c>
      <c r="F53" s="119">
        <f>F20</f>
        <v>43799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158625405</v>
      </c>
      <c r="F54" s="121">
        <v>164506028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61569683</v>
      </c>
      <c r="F55" s="93">
        <v>63852308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43798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3942901028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tabSelected="1" workbookViewId="0">
      <selection activeCell="K13" sqref="K1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43830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E25+E32+E35+E47+E23</f>
        <v>4093542</v>
      </c>
      <c r="F21" s="57">
        <f>F25+F32+F35+F47+F23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ht="28.5" customHeight="1" x14ac:dyDescent="0.2">
      <c r="A23" s="132" t="s">
        <v>69</v>
      </c>
      <c r="B23" s="133"/>
      <c r="C23" s="134"/>
      <c r="D23" s="60">
        <v>2</v>
      </c>
      <c r="E23" s="61">
        <f>E24</f>
        <v>906281</v>
      </c>
      <c r="F23" s="62">
        <f>E23/E21*100</f>
        <v>22.139286710628596</v>
      </c>
    </row>
    <row r="24" spans="1:6" x14ac:dyDescent="0.2">
      <c r="A24" s="64" t="s">
        <v>68</v>
      </c>
      <c r="B24" s="65"/>
      <c r="C24" s="65"/>
      <c r="D24" s="60"/>
      <c r="E24" s="61">
        <v>906281</v>
      </c>
      <c r="F24" s="62">
        <f>E24/E21*100</f>
        <v>22.139286710628596</v>
      </c>
    </row>
    <row r="25" spans="1:6" x14ac:dyDescent="0.2">
      <c r="A25" s="63" t="s">
        <v>21</v>
      </c>
      <c r="B25" s="59"/>
      <c r="C25" s="59"/>
      <c r="D25" s="60">
        <v>3</v>
      </c>
      <c r="E25" s="61">
        <f>E26+E27+E31</f>
        <v>271145</v>
      </c>
      <c r="F25" s="62">
        <f>E25/E21*100</f>
        <v>6.6237258589260843</v>
      </c>
    </row>
    <row r="26" spans="1:6" x14ac:dyDescent="0.2">
      <c r="A26" s="64" t="s">
        <v>22</v>
      </c>
      <c r="B26" s="65"/>
      <c r="C26" s="65"/>
      <c r="D26" s="60">
        <v>4</v>
      </c>
      <c r="E26" s="61">
        <v>180227</v>
      </c>
      <c r="F26" s="62">
        <f>E26/E21*100</f>
        <v>4.4027153013209581</v>
      </c>
    </row>
    <row r="27" spans="1:6" hidden="1" x14ac:dyDescent="0.2">
      <c r="A27" s="64" t="s">
        <v>23</v>
      </c>
      <c r="B27" s="65"/>
      <c r="C27" s="65"/>
      <c r="D27" s="60">
        <v>5</v>
      </c>
      <c r="E27" s="61">
        <v>0</v>
      </c>
      <c r="F27" s="62" t="e">
        <f>E27/E22*100</f>
        <v>#DIV/0!</v>
      </c>
    </row>
    <row r="28" spans="1:6" hidden="1" x14ac:dyDescent="0.2">
      <c r="A28" s="63" t="s">
        <v>24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">
      <c r="A29" s="64" t="s">
        <v>25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">
      <c r="A30" s="64" t="s">
        <v>26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x14ac:dyDescent="0.2">
      <c r="A31" s="64" t="s">
        <v>23</v>
      </c>
      <c r="B31" s="65"/>
      <c r="C31" s="65"/>
      <c r="D31" s="60">
        <v>5</v>
      </c>
      <c r="E31" s="61">
        <v>90918</v>
      </c>
      <c r="F31" s="62">
        <f>E31/E21*100</f>
        <v>2.2210105576051253</v>
      </c>
    </row>
    <row r="32" spans="1:6" x14ac:dyDescent="0.2">
      <c r="A32" s="63" t="s">
        <v>27</v>
      </c>
      <c r="B32" s="65"/>
      <c r="C32" s="65"/>
      <c r="D32" s="60">
        <v>9</v>
      </c>
      <c r="E32" s="61">
        <f>E33+E34</f>
        <v>1480141</v>
      </c>
      <c r="F32" s="62">
        <f>E32/E21*100</f>
        <v>36.157953185774076</v>
      </c>
    </row>
    <row r="33" spans="1:6" x14ac:dyDescent="0.2">
      <c r="A33" s="64" t="s">
        <v>28</v>
      </c>
      <c r="B33" s="65"/>
      <c r="C33" s="65"/>
      <c r="D33" s="60">
        <v>10</v>
      </c>
      <c r="E33" s="61">
        <v>88026</v>
      </c>
      <c r="F33" s="62">
        <f>E33/E21*100</f>
        <v>2.1503626932372994</v>
      </c>
    </row>
    <row r="34" spans="1:6" x14ac:dyDescent="0.2">
      <c r="A34" s="64" t="s">
        <v>29</v>
      </c>
      <c r="B34" s="65"/>
      <c r="C34" s="65"/>
      <c r="D34" s="60">
        <v>11</v>
      </c>
      <c r="E34" s="61">
        <v>1392115</v>
      </c>
      <c r="F34" s="62">
        <f>E34/E21*100</f>
        <v>34.007590492536785</v>
      </c>
    </row>
    <row r="35" spans="1:6" x14ac:dyDescent="0.2">
      <c r="A35" s="63" t="s">
        <v>30</v>
      </c>
      <c r="B35" s="65"/>
      <c r="C35" s="65"/>
      <c r="D35" s="60">
        <v>12</v>
      </c>
      <c r="E35" s="61">
        <f>E36+E37+E38</f>
        <v>1408356</v>
      </c>
      <c r="F35" s="62">
        <f>E35/E21*100</f>
        <v>34.404337368469648</v>
      </c>
    </row>
    <row r="36" spans="1:6" x14ac:dyDescent="0.2">
      <c r="A36" s="64" t="s">
        <v>31</v>
      </c>
      <c r="B36" s="65"/>
      <c r="C36" s="65"/>
      <c r="D36" s="60">
        <v>13</v>
      </c>
      <c r="E36" s="61">
        <v>77655</v>
      </c>
      <c r="F36" s="62">
        <f>E36/E21*100</f>
        <v>1.8970124161423043</v>
      </c>
    </row>
    <row r="37" spans="1:6" x14ac:dyDescent="0.2">
      <c r="A37" s="64" t="s">
        <v>32</v>
      </c>
      <c r="B37" s="65"/>
      <c r="C37" s="65"/>
      <c r="D37" s="60">
        <v>14</v>
      </c>
      <c r="E37" s="61">
        <v>1330701</v>
      </c>
      <c r="F37" s="62">
        <f>E37/E21*100</f>
        <v>32.507324952327352</v>
      </c>
    </row>
    <row r="38" spans="1:6" hidden="1" x14ac:dyDescent="0.2">
      <c r="A38" s="64" t="s">
        <v>33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">
      <c r="A39" s="63" t="s">
        <v>34</v>
      </c>
      <c r="B39" s="65"/>
      <c r="C39" s="65"/>
      <c r="D39" s="60">
        <v>16</v>
      </c>
      <c r="E39" s="61"/>
      <c r="F39" s="62"/>
    </row>
    <row r="40" spans="1:6" hidden="1" x14ac:dyDescent="0.2">
      <c r="A40" s="63" t="s">
        <v>35</v>
      </c>
      <c r="B40" s="65"/>
      <c r="C40" s="65"/>
      <c r="D40" s="60">
        <v>17</v>
      </c>
      <c r="E40" s="61"/>
      <c r="F40" s="62"/>
    </row>
    <row r="41" spans="1:6" hidden="1" x14ac:dyDescent="0.2">
      <c r="A41" s="64" t="s">
        <v>36</v>
      </c>
      <c r="B41" s="65"/>
      <c r="C41" s="65"/>
      <c r="D41" s="60">
        <v>18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19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20</v>
      </c>
      <c r="E43" s="61"/>
      <c r="F43" s="62"/>
    </row>
    <row r="44" spans="1:6" hidden="1" x14ac:dyDescent="0.2">
      <c r="A44" s="63" t="s">
        <v>39</v>
      </c>
      <c r="B44" s="65"/>
      <c r="C44" s="65"/>
      <c r="D44" s="60">
        <v>21</v>
      </c>
      <c r="E44" s="61"/>
      <c r="F44" s="62"/>
    </row>
    <row r="45" spans="1:6" hidden="1" x14ac:dyDescent="0.2">
      <c r="A45" s="64" t="s">
        <v>40</v>
      </c>
      <c r="B45" s="65"/>
      <c r="C45" s="65"/>
      <c r="D45" s="60">
        <v>22</v>
      </c>
      <c r="E45" s="61"/>
      <c r="F45" s="62"/>
    </row>
    <row r="46" spans="1:6" hidden="1" x14ac:dyDescent="0.2">
      <c r="A46" s="64" t="s">
        <v>41</v>
      </c>
      <c r="B46" s="65"/>
      <c r="C46" s="65"/>
      <c r="D46" s="60">
        <v>23</v>
      </c>
      <c r="E46" s="61"/>
      <c r="F46" s="62"/>
    </row>
    <row r="47" spans="1:6" ht="13.5" thickBot="1" x14ac:dyDescent="0.25">
      <c r="A47" s="66" t="s">
        <v>42</v>
      </c>
      <c r="B47" s="67"/>
      <c r="C47" s="67"/>
      <c r="D47" s="68">
        <v>24</v>
      </c>
      <c r="E47" s="69">
        <v>27619</v>
      </c>
      <c r="F47" s="70">
        <f>E47/E21*100</f>
        <v>0.67469687620158769</v>
      </c>
    </row>
    <row r="48" spans="1:6" hidden="1" x14ac:dyDescent="0.2">
      <c r="A48" s="71" t="s">
        <v>43</v>
      </c>
      <c r="B48" s="72"/>
      <c r="C48" s="72"/>
      <c r="D48" s="73">
        <v>25</v>
      </c>
      <c r="E48" s="74">
        <v>0</v>
      </c>
      <c r="F48" s="75">
        <v>0</v>
      </c>
    </row>
    <row r="49" spans="1:6" ht="13.5" hidden="1" thickBot="1" x14ac:dyDescent="0.25">
      <c r="A49" s="66" t="s">
        <v>44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">
      <c r="A50" s="77"/>
      <c r="B50" s="78"/>
      <c r="C50" s="78"/>
      <c r="D50" s="79"/>
      <c r="E50" s="80"/>
      <c r="F50" s="81"/>
    </row>
    <row r="51" spans="1:6" x14ac:dyDescent="0.2">
      <c r="A51" s="77"/>
      <c r="B51" s="78"/>
      <c r="C51" s="78"/>
      <c r="D51" s="79"/>
      <c r="E51" s="80"/>
      <c r="F51" s="81"/>
    </row>
    <row r="52" spans="1:6" ht="15.75" x14ac:dyDescent="0.2">
      <c r="A52" s="82" t="s">
        <v>45</v>
      </c>
      <c r="B52" s="83"/>
      <c r="C52" s="83"/>
      <c r="D52" s="83"/>
      <c r="E52" s="83"/>
      <c r="F52" s="83"/>
    </row>
    <row r="53" spans="1:6" ht="13.5" thickBot="1" x14ac:dyDescent="0.25">
      <c r="A53" s="84"/>
      <c r="B53" s="85"/>
      <c r="C53" s="85"/>
      <c r="D53" s="85"/>
      <c r="E53" s="85"/>
      <c r="F53" s="85"/>
    </row>
    <row r="54" spans="1:6" ht="15.75" x14ac:dyDescent="0.25">
      <c r="A54" s="86"/>
      <c r="B54" s="87"/>
      <c r="C54" s="87"/>
      <c r="D54" s="44"/>
      <c r="E54" s="45" t="s">
        <v>46</v>
      </c>
      <c r="F54" s="46" t="s">
        <v>47</v>
      </c>
    </row>
    <row r="55" spans="1:6" ht="16.5" thickBot="1" x14ac:dyDescent="0.25">
      <c r="A55" s="88" t="s">
        <v>48</v>
      </c>
      <c r="B55" s="89"/>
      <c r="C55" s="89"/>
      <c r="D55" s="90" t="s">
        <v>15</v>
      </c>
      <c r="E55" s="122" t="s">
        <v>67</v>
      </c>
      <c r="F55" s="119">
        <f>F20</f>
        <v>43830</v>
      </c>
    </row>
    <row r="56" spans="1:6" x14ac:dyDescent="0.2">
      <c r="A56" s="63" t="s">
        <v>49</v>
      </c>
      <c r="B56" s="91"/>
      <c r="C56" s="91"/>
      <c r="D56" s="117">
        <v>1</v>
      </c>
      <c r="E56" s="120">
        <v>140385506</v>
      </c>
      <c r="F56" s="121">
        <v>145940994</v>
      </c>
    </row>
    <row r="57" spans="1:6" ht="13.5" thickBot="1" x14ac:dyDescent="0.25">
      <c r="A57" s="66" t="s">
        <v>50</v>
      </c>
      <c r="B57" s="92"/>
      <c r="C57" s="92"/>
      <c r="D57" s="118">
        <v>2</v>
      </c>
      <c r="E57" s="69">
        <v>51082406</v>
      </c>
      <c r="F57" s="93">
        <v>53106632</v>
      </c>
    </row>
    <row r="58" spans="1:6" x14ac:dyDescent="0.2">
      <c r="A58" s="77"/>
      <c r="B58" s="94"/>
      <c r="C58" s="94"/>
      <c r="D58" s="95"/>
      <c r="E58" s="96"/>
      <c r="F58" s="97"/>
    </row>
    <row r="61" spans="1:6" ht="15.75" x14ac:dyDescent="0.2">
      <c r="A61" s="98" t="s">
        <v>51</v>
      </c>
      <c r="B61" s="99"/>
      <c r="C61" s="99"/>
      <c r="D61" s="100"/>
      <c r="E61" s="101"/>
      <c r="F61" s="102"/>
    </row>
    <row r="62" spans="1:6" ht="15.75" thickBot="1" x14ac:dyDescent="0.3">
      <c r="A62" s="103"/>
      <c r="B62" s="99"/>
      <c r="C62" s="104"/>
      <c r="D62" s="104"/>
      <c r="E62"/>
      <c r="F62"/>
    </row>
    <row r="63" spans="1:6" x14ac:dyDescent="0.2">
      <c r="A63" s="123" t="s">
        <v>52</v>
      </c>
      <c r="B63" s="125" t="s">
        <v>15</v>
      </c>
      <c r="C63" s="105" t="s">
        <v>53</v>
      </c>
      <c r="D63" s="106"/>
      <c r="E63" s="107"/>
      <c r="F63" s="108"/>
    </row>
    <row r="64" spans="1:6" ht="13.5" thickBot="1" x14ac:dyDescent="0.25">
      <c r="A64" s="124"/>
      <c r="B64" s="126"/>
      <c r="C64" s="127" t="s">
        <v>18</v>
      </c>
      <c r="D64" s="128"/>
      <c r="E64" s="109">
        <v>43830</v>
      </c>
      <c r="F64" s="108"/>
    </row>
    <row r="65" spans="1:6" ht="15.75" thickBot="1" x14ac:dyDescent="0.3">
      <c r="A65" s="110" t="str">
        <f>+B9</f>
        <v>CZ0008474871</v>
      </c>
      <c r="B65" s="111">
        <v>1</v>
      </c>
      <c r="C65" s="129">
        <v>4039916434</v>
      </c>
      <c r="D65" s="130"/>
      <c r="E65" s="131"/>
      <c r="F65" s="112"/>
    </row>
    <row r="66" spans="1:6" ht="15" x14ac:dyDescent="0.25">
      <c r="A66"/>
      <c r="B66"/>
      <c r="C66"/>
      <c r="D66"/>
      <c r="E66"/>
      <c r="F66"/>
    </row>
    <row r="68" spans="1:6" ht="51" x14ac:dyDescent="0.25">
      <c r="A68" s="113" t="s">
        <v>54</v>
      </c>
      <c r="B68" s="114"/>
      <c r="C68" s="114"/>
      <c r="D68" s="115"/>
      <c r="E68" s="115"/>
      <c r="F68" s="116"/>
    </row>
  </sheetData>
  <mergeCells count="5">
    <mergeCell ref="A63:A64"/>
    <mergeCell ref="B63:B64"/>
    <mergeCell ref="C64:D64"/>
    <mergeCell ref="C65:E65"/>
    <mergeCell ref="A23:C2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workbookViewId="0">
      <selection activeCell="H30" sqref="H3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43524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3749433</v>
      </c>
      <c r="F21" s="57">
        <f>F23+F30+F33+F45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246391</v>
      </c>
      <c r="F23" s="62">
        <f>E23/E21*100</f>
        <v>6.5714202654107963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157233</v>
      </c>
      <c r="F24" s="62">
        <f>E24/E21*100</f>
        <v>4.1935140593257705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89158</v>
      </c>
      <c r="F29" s="62">
        <f>E29/E21*100</f>
        <v>2.3779062060850267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2679018</v>
      </c>
      <c r="F30" s="62">
        <f>E30/E21*100</f>
        <v>71.451283434055227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961818</v>
      </c>
      <c r="F31" s="62">
        <f>E31/E21*100</f>
        <v>25.652358636625859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1717200</v>
      </c>
      <c r="F32" s="62">
        <f>E32/E21*100</f>
        <v>45.798924797429372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801839</v>
      </c>
      <c r="F33" s="62">
        <f>E33/E21*100</f>
        <v>21.385606837087103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25132</v>
      </c>
      <c r="F34" s="62">
        <f>E34/E21*100</f>
        <v>0.67028801421441586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776707</v>
      </c>
      <c r="F35" s="62">
        <f>E35/E21*100</f>
        <v>20.715318822872685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22185</v>
      </c>
      <c r="F45" s="70">
        <f>E45/E21*100</f>
        <v>0.59168946344687312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57</v>
      </c>
      <c r="F53" s="119">
        <f>F20</f>
        <v>43524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8685597</v>
      </c>
      <c r="F54" s="121">
        <v>8716220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80612514</v>
      </c>
      <c r="F55" s="93">
        <v>80859690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43524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3729662445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opLeftCell="A29" workbookViewId="0">
      <selection activeCell="I24" sqref="I2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43555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3675246</v>
      </c>
      <c r="F21" s="57">
        <f>F23+F30+F33+F45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235293</v>
      </c>
      <c r="F23" s="62">
        <f>E23/E21*100</f>
        <v>6.4021020633720855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145145</v>
      </c>
      <c r="F24" s="62">
        <f>E24/E21*100</f>
        <v>3.9492594509319918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90148</v>
      </c>
      <c r="F29" s="62">
        <f>E29/E21*100</f>
        <v>2.4528426124400928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2621258</v>
      </c>
      <c r="F30" s="62">
        <f>E30/E21*100</f>
        <v>71.321974093706928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921808</v>
      </c>
      <c r="F31" s="62">
        <f>E31/E21*100</f>
        <v>25.081531957316599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1699450</v>
      </c>
      <c r="F32" s="62">
        <f>E32/E21*100</f>
        <v>46.240442136390328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806614</v>
      </c>
      <c r="F33" s="62">
        <f>E33/E21*100</f>
        <v>21.947211152668419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51269</v>
      </c>
      <c r="F34" s="62">
        <f>E34/E21*100</f>
        <v>1.3949814515817445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755345</v>
      </c>
      <c r="F35" s="62">
        <f>E35/E21*100</f>
        <v>20.552229701086674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12081</v>
      </c>
      <c r="F45" s="70">
        <f>E45/E21*100</f>
        <v>0.32871269025257083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58</v>
      </c>
      <c r="F53" s="119">
        <f>F20</f>
        <v>43555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15570960</v>
      </c>
      <c r="F54" s="121">
        <v>15684044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122937894</v>
      </c>
      <c r="F55" s="93">
        <v>123837564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43553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3647807545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workbookViewId="0">
      <selection activeCell="H31" sqref="H3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43585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3673001</v>
      </c>
      <c r="F21" s="57">
        <f>F23+F30+F33+F45</f>
        <v>100.00000000000001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197837</v>
      </c>
      <c r="F23" s="62">
        <f>E23/E21*100</f>
        <v>5.3862495545195879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107724</v>
      </c>
      <c r="F24" s="62">
        <f>E24/E21*100</f>
        <v>2.9328606226897298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90113</v>
      </c>
      <c r="F29" s="62">
        <f>E29/E21*100</f>
        <v>2.4533889318298576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2641142</v>
      </c>
      <c r="F30" s="62">
        <f>E30/E21*100</f>
        <v>71.906922976606864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991183</v>
      </c>
      <c r="F31" s="62">
        <f>E31/E21*100</f>
        <v>26.985644708509472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1649959</v>
      </c>
      <c r="F32" s="62">
        <f>E32/E21*100</f>
        <v>44.921278268097396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805630</v>
      </c>
      <c r="F33" s="62">
        <f>E33/E21*100</f>
        <v>21.933835574779316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45831</v>
      </c>
      <c r="F34" s="62">
        <f>E34/E21*100</f>
        <v>1.2477807656464019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759799</v>
      </c>
      <c r="F35" s="62">
        <f>E35/E21*100</f>
        <v>20.686054809132916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28392</v>
      </c>
      <c r="F45" s="70">
        <f>E45/E21*100</f>
        <v>0.77299189409422975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59</v>
      </c>
      <c r="F53" s="119">
        <f>F20</f>
        <v>43585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12849628</v>
      </c>
      <c r="F54" s="121">
        <v>13056048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91050128</v>
      </c>
      <c r="F55" s="93">
        <v>92493478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43585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3590334118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opLeftCell="A35" workbookViewId="0">
      <selection activeCell="G30" sqref="G3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43616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3529621</v>
      </c>
      <c r="F21" s="57">
        <f>F23+F30+F33+F45</f>
        <v>99.999999999999986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130298</v>
      </c>
      <c r="F23" s="62">
        <f>E23/E21*100</f>
        <v>3.6915578188139744</v>
      </c>
    </row>
    <row r="24" spans="1:6" x14ac:dyDescent="0.2">
      <c r="A24" s="64" t="s">
        <v>22</v>
      </c>
      <c r="B24" s="65"/>
      <c r="C24" s="65"/>
      <c r="D24" s="60">
        <v>4</v>
      </c>
      <c r="E24" s="61">
        <v>39462</v>
      </c>
      <c r="F24" s="62">
        <f>E24/E21*100</f>
        <v>1.118023719827143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90836</v>
      </c>
      <c r="F29" s="62">
        <f>E29/E21*100</f>
        <v>2.5735340989868316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2591811</v>
      </c>
      <c r="F30" s="62">
        <f>E30/E21*100</f>
        <v>73.430291807534005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830051</v>
      </c>
      <c r="F31" s="62">
        <f>E31/E21*100</f>
        <v>23.516717517263185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1761760</v>
      </c>
      <c r="F32" s="62">
        <f>E32/E21*100</f>
        <v>49.913574290270823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770268</v>
      </c>
      <c r="F33" s="62">
        <f>E33/E21*100</f>
        <v>21.822966261816777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35543</v>
      </c>
      <c r="F34" s="62">
        <f>E34/E21*100</f>
        <v>1.0069919688261149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734725</v>
      </c>
      <c r="F35" s="62">
        <f>E35/E21*100</f>
        <v>20.815974292990663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37244</v>
      </c>
      <c r="F45" s="70">
        <f>E45/E21*100</f>
        <v>1.0551841118352367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60</v>
      </c>
      <c r="F53" s="119">
        <f>F20</f>
        <v>43616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17033921</v>
      </c>
      <c r="F54" s="121">
        <v>17266533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78990904</v>
      </c>
      <c r="F55" s="93">
        <v>80149491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43616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3507825052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workbookViewId="0">
      <selection activeCell="H62" sqref="H6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43646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3558227</v>
      </c>
      <c r="F21" s="57">
        <f>F23+F30+F33+F45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161672</v>
      </c>
      <c r="F23" s="62">
        <f>E23/E21*100</f>
        <v>4.5436111861328694</v>
      </c>
    </row>
    <row r="24" spans="1:6" x14ac:dyDescent="0.2">
      <c r="A24" s="64" t="s">
        <v>22</v>
      </c>
      <c r="B24" s="65"/>
      <c r="C24" s="65"/>
      <c r="D24" s="60">
        <v>4</v>
      </c>
      <c r="E24" s="61">
        <v>71279</v>
      </c>
      <c r="F24" s="62">
        <f>E24/E21*100</f>
        <v>2.003216770599515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90393</v>
      </c>
      <c r="F29" s="62">
        <f>E29/E21*100</f>
        <v>2.5403944155333544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2577323</v>
      </c>
      <c r="F30" s="62">
        <f>E30/E21*100</f>
        <v>72.432787452852224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821071</v>
      </c>
      <c r="F31" s="62">
        <f>E31/E21*100</f>
        <v>23.075284404283369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1756252</v>
      </c>
      <c r="F32" s="62">
        <f>E32/E21*100</f>
        <v>49.357503048568852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787014</v>
      </c>
      <c r="F33" s="62">
        <f>E33/E21*100</f>
        <v>22.118150415923434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36070</v>
      </c>
      <c r="F34" s="62">
        <f>E34/E21*100</f>
        <v>1.0137071075004489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750944</v>
      </c>
      <c r="F35" s="62">
        <f>E35/E21*100</f>
        <v>21.104443308422987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32218</v>
      </c>
      <c r="F45" s="70">
        <f>E45/E21*100</f>
        <v>0.90545094509147406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61</v>
      </c>
      <c r="F53" s="119">
        <f>F20</f>
        <v>43646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13393948</v>
      </c>
      <c r="F54" s="121">
        <v>13647245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50212628</v>
      </c>
      <c r="F55" s="93">
        <v>51212371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43644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3510479491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workbookViewId="0">
      <selection activeCell="H5" sqref="H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43677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3673243</v>
      </c>
      <c r="F21" s="57">
        <f>F23+F30+F33+F45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200955</v>
      </c>
      <c r="F23" s="62">
        <f>E23/E21*100</f>
        <v>5.4707788186079718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110548</v>
      </c>
      <c r="F24" s="62">
        <f>E24/E21*100</f>
        <v>3.0095476939587171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90407</v>
      </c>
      <c r="F29" s="62">
        <f>E29/E21*100</f>
        <v>2.4612311246492538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2477220</v>
      </c>
      <c r="F30" s="62">
        <f>E30/E21*100</f>
        <v>67.439589485367563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844007</v>
      </c>
      <c r="F31" s="62">
        <f>E31/E21*100</f>
        <v>22.977162142553599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1633213</v>
      </c>
      <c r="F32" s="62">
        <f>E32/E21*100</f>
        <v>44.462427342813967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947182</v>
      </c>
      <c r="F33" s="62">
        <f>E33/E21*100</f>
        <v>25.785988022028487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24586</v>
      </c>
      <c r="F34" s="62">
        <f>E34/E21*100</f>
        <v>0.66932680467913497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922596</v>
      </c>
      <c r="F35" s="62">
        <f>E35/E21*100</f>
        <v>25.116661217349357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47886</v>
      </c>
      <c r="F45" s="70">
        <f>E45/E21*100</f>
        <v>1.3036436739959756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62</v>
      </c>
      <c r="F53" s="119">
        <f>F20</f>
        <v>43677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89927992</v>
      </c>
      <c r="F54" s="121">
        <v>92487134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42681759</v>
      </c>
      <c r="F55" s="93">
        <v>43860848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43677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3591401263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opLeftCell="A23" workbookViewId="0">
      <selection activeCell="K31" sqref="K3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43708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3782111</v>
      </c>
      <c r="F21" s="57">
        <f>F23+F30+F33+F45</f>
        <v>99.999999999999986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205996</v>
      </c>
      <c r="F23" s="62">
        <f>E23/E21*100</f>
        <v>5.4465878976053324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116424</v>
      </c>
      <c r="F24" s="62">
        <f>E24/E21*100</f>
        <v>3.0782808859919766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89572</v>
      </c>
      <c r="F29" s="62">
        <f>E29/E21*100</f>
        <v>2.3683070116133553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2572813</v>
      </c>
      <c r="F30" s="62">
        <f>E30/E21*100</f>
        <v>68.025845883423301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859143</v>
      </c>
      <c r="F31" s="62">
        <f>E31/E21*100</f>
        <v>22.715964708597923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1713670</v>
      </c>
      <c r="F32" s="62">
        <f>E32/E21*100</f>
        <v>45.309881174825385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988786</v>
      </c>
      <c r="F33" s="62">
        <f>E33/E21*100</f>
        <v>26.143759397860084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13310</v>
      </c>
      <c r="F34" s="62">
        <f>E34/E21*100</f>
        <v>0.35191986697376149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975476</v>
      </c>
      <c r="F35" s="62">
        <f>E35/E21*100</f>
        <v>25.791839530886325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14516</v>
      </c>
      <c r="F45" s="70">
        <f>E45/E21*100</f>
        <v>0.3838068211112789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63</v>
      </c>
      <c r="F53" s="119">
        <f>F20</f>
        <v>43708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104760903</v>
      </c>
      <c r="F54" s="121">
        <v>107992889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37178779</v>
      </c>
      <c r="F55" s="93">
        <v>38328223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43707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3663059597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workbookViewId="0">
      <selection activeCell="K18" sqref="K1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56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26"/>
      <c r="D11" s="27"/>
      <c r="E11" s="28" t="s">
        <v>9</v>
      </c>
      <c r="F11" s="29" t="s">
        <v>10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43738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E23+E30+E33+E45</f>
        <v>3727995</v>
      </c>
      <c r="F21" s="57">
        <f>F23+F30+F33+F45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/>
      <c r="F22" s="62"/>
    </row>
    <row r="23" spans="1:6" x14ac:dyDescent="0.2">
      <c r="A23" s="63" t="s">
        <v>21</v>
      </c>
      <c r="B23" s="59"/>
      <c r="C23" s="59"/>
      <c r="D23" s="60">
        <v>3</v>
      </c>
      <c r="E23" s="61">
        <f>E24+E25+E29</f>
        <v>134630</v>
      </c>
      <c r="F23" s="62">
        <f>E23/E21*100</f>
        <v>3.6113245860040046</v>
      </c>
    </row>
    <row r="24" spans="1:6" x14ac:dyDescent="0.2">
      <c r="A24" s="64" t="s">
        <v>22</v>
      </c>
      <c r="B24" s="65"/>
      <c r="C24" s="65"/>
      <c r="D24" s="60">
        <v>4</v>
      </c>
      <c r="E24" s="61">
        <v>45233</v>
      </c>
      <c r="F24" s="62">
        <f>E24/E21*100</f>
        <v>1.2133331723889114</v>
      </c>
    </row>
    <row r="25" spans="1:6" hidden="1" x14ac:dyDescent="0.2">
      <c r="A25" s="64" t="s">
        <v>23</v>
      </c>
      <c r="B25" s="65"/>
      <c r="C25" s="65"/>
      <c r="D25" s="60">
        <v>5</v>
      </c>
      <c r="E25" s="61">
        <v>0</v>
      </c>
      <c r="F25" s="62" t="e">
        <f t="shared" ref="F25:F28" si="0">E25/E22*100</f>
        <v>#DIV/0!</v>
      </c>
    </row>
    <row r="26" spans="1:6" hidden="1" x14ac:dyDescent="0.2">
      <c r="A26" s="63" t="s">
        <v>24</v>
      </c>
      <c r="B26" s="65"/>
      <c r="C26" s="65"/>
      <c r="D26" s="60">
        <v>6</v>
      </c>
      <c r="E26" s="61"/>
      <c r="F26" s="62">
        <f t="shared" si="0"/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/>
      <c r="F27" s="62">
        <f t="shared" si="0"/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/>
      <c r="F28" s="62" t="e">
        <f t="shared" si="0"/>
        <v>#DIV/0!</v>
      </c>
    </row>
    <row r="29" spans="1:6" x14ac:dyDescent="0.2">
      <c r="A29" s="64" t="s">
        <v>23</v>
      </c>
      <c r="B29" s="65"/>
      <c r="C29" s="65"/>
      <c r="D29" s="60">
        <v>5</v>
      </c>
      <c r="E29" s="61">
        <v>89397</v>
      </c>
      <c r="F29" s="62">
        <f>E29/E21*100</f>
        <v>2.397991413615093</v>
      </c>
    </row>
    <row r="30" spans="1:6" x14ac:dyDescent="0.2">
      <c r="A30" s="63" t="s">
        <v>27</v>
      </c>
      <c r="B30" s="65"/>
      <c r="C30" s="65"/>
      <c r="D30" s="60">
        <v>9</v>
      </c>
      <c r="E30" s="61">
        <f>E31+E32</f>
        <v>2583571</v>
      </c>
      <c r="F30" s="62">
        <f>E30/E21*100</f>
        <v>69.301890158114489</v>
      </c>
    </row>
    <row r="31" spans="1:6" x14ac:dyDescent="0.2">
      <c r="A31" s="64" t="s">
        <v>28</v>
      </c>
      <c r="B31" s="65"/>
      <c r="C31" s="65"/>
      <c r="D31" s="60">
        <v>10</v>
      </c>
      <c r="E31" s="61">
        <v>878966</v>
      </c>
      <c r="F31" s="62">
        <f>E31/E21*100</f>
        <v>23.577445785200894</v>
      </c>
    </row>
    <row r="32" spans="1:6" x14ac:dyDescent="0.2">
      <c r="A32" s="64" t="s">
        <v>29</v>
      </c>
      <c r="B32" s="65"/>
      <c r="C32" s="65"/>
      <c r="D32" s="60">
        <v>11</v>
      </c>
      <c r="E32" s="61">
        <v>1704605</v>
      </c>
      <c r="F32" s="62">
        <f>E32/E21*100</f>
        <v>45.724444372913595</v>
      </c>
    </row>
    <row r="33" spans="1:6" x14ac:dyDescent="0.2">
      <c r="A33" s="63" t="s">
        <v>30</v>
      </c>
      <c r="B33" s="65"/>
      <c r="C33" s="65"/>
      <c r="D33" s="60">
        <v>12</v>
      </c>
      <c r="E33" s="61">
        <f>E34+E35+E36</f>
        <v>998653</v>
      </c>
      <c r="F33" s="62">
        <f>E33/E21*100</f>
        <v>26.787938288543845</v>
      </c>
    </row>
    <row r="34" spans="1:6" x14ac:dyDescent="0.2">
      <c r="A34" s="64" t="s">
        <v>31</v>
      </c>
      <c r="B34" s="65"/>
      <c r="C34" s="65"/>
      <c r="D34" s="60">
        <v>13</v>
      </c>
      <c r="E34" s="61">
        <v>29543</v>
      </c>
      <c r="F34" s="62">
        <f>E34/E21*100</f>
        <v>0.79246350920535025</v>
      </c>
    </row>
    <row r="35" spans="1:6" x14ac:dyDescent="0.2">
      <c r="A35" s="64" t="s">
        <v>32</v>
      </c>
      <c r="B35" s="65"/>
      <c r="C35" s="65"/>
      <c r="D35" s="60">
        <v>14</v>
      </c>
      <c r="E35" s="61">
        <v>969110</v>
      </c>
      <c r="F35" s="62">
        <f>E35/E21*100</f>
        <v>25.99547477933849</v>
      </c>
    </row>
    <row r="36" spans="1:6" hidden="1" x14ac:dyDescent="0.2">
      <c r="A36" s="64" t="s">
        <v>33</v>
      </c>
      <c r="B36" s="65"/>
      <c r="C36" s="65"/>
      <c r="D36" s="60">
        <v>15</v>
      </c>
      <c r="E36" s="61">
        <v>0</v>
      </c>
      <c r="F36" s="62">
        <f>E36/E21*100</f>
        <v>0</v>
      </c>
    </row>
    <row r="37" spans="1:6" hidden="1" x14ac:dyDescent="0.2">
      <c r="A37" s="63" t="s">
        <v>34</v>
      </c>
      <c r="B37" s="65"/>
      <c r="C37" s="65"/>
      <c r="D37" s="60">
        <v>16</v>
      </c>
      <c r="E37" s="61"/>
      <c r="F37" s="62"/>
    </row>
    <row r="38" spans="1:6" hidden="1" x14ac:dyDescent="0.2">
      <c r="A38" s="63" t="s">
        <v>35</v>
      </c>
      <c r="B38" s="65"/>
      <c r="C38" s="65"/>
      <c r="D38" s="60">
        <v>17</v>
      </c>
      <c r="E38" s="61"/>
      <c r="F38" s="62"/>
    </row>
    <row r="39" spans="1:6" hidden="1" x14ac:dyDescent="0.2">
      <c r="A39" s="64" t="s">
        <v>36</v>
      </c>
      <c r="B39" s="65"/>
      <c r="C39" s="65"/>
      <c r="D39" s="60">
        <v>18</v>
      </c>
      <c r="E39" s="61"/>
      <c r="F39" s="62"/>
    </row>
    <row r="40" spans="1:6" hidden="1" x14ac:dyDescent="0.2">
      <c r="A40" s="64" t="s">
        <v>37</v>
      </c>
      <c r="B40" s="65"/>
      <c r="C40" s="65"/>
      <c r="D40" s="60">
        <v>19</v>
      </c>
      <c r="E40" s="61"/>
      <c r="F40" s="62"/>
    </row>
    <row r="41" spans="1:6" hidden="1" x14ac:dyDescent="0.2">
      <c r="A41" s="64" t="s">
        <v>38</v>
      </c>
      <c r="B41" s="65"/>
      <c r="C41" s="65"/>
      <c r="D41" s="60">
        <v>20</v>
      </c>
      <c r="E41" s="61"/>
      <c r="F41" s="62"/>
    </row>
    <row r="42" spans="1:6" hidden="1" x14ac:dyDescent="0.2">
      <c r="A42" s="63" t="s">
        <v>39</v>
      </c>
      <c r="B42" s="65"/>
      <c r="C42" s="65"/>
      <c r="D42" s="60">
        <v>21</v>
      </c>
      <c r="E42" s="61"/>
      <c r="F42" s="62"/>
    </row>
    <row r="43" spans="1:6" hidden="1" x14ac:dyDescent="0.2">
      <c r="A43" s="64" t="s">
        <v>40</v>
      </c>
      <c r="B43" s="65"/>
      <c r="C43" s="65"/>
      <c r="D43" s="60">
        <v>22</v>
      </c>
      <c r="E43" s="61"/>
      <c r="F43" s="62"/>
    </row>
    <row r="44" spans="1:6" hidden="1" x14ac:dyDescent="0.2">
      <c r="A44" s="64" t="s">
        <v>41</v>
      </c>
      <c r="B44" s="65"/>
      <c r="C44" s="65"/>
      <c r="D44" s="60">
        <v>23</v>
      </c>
      <c r="E44" s="61"/>
      <c r="F44" s="62"/>
    </row>
    <row r="45" spans="1:6" ht="13.5" thickBot="1" x14ac:dyDescent="0.25">
      <c r="A45" s="66" t="s">
        <v>42</v>
      </c>
      <c r="B45" s="67"/>
      <c r="C45" s="67"/>
      <c r="D45" s="68">
        <v>24</v>
      </c>
      <c r="E45" s="69">
        <v>11141</v>
      </c>
      <c r="F45" s="70">
        <f>E45/E21*100</f>
        <v>0.2988469673376708</v>
      </c>
    </row>
    <row r="46" spans="1:6" hidden="1" x14ac:dyDescent="0.2">
      <c r="A46" s="71" t="s">
        <v>43</v>
      </c>
      <c r="B46" s="72"/>
      <c r="C46" s="72"/>
      <c r="D46" s="73">
        <v>25</v>
      </c>
      <c r="E46" s="74">
        <v>0</v>
      </c>
      <c r="F46" s="75">
        <v>0</v>
      </c>
    </row>
    <row r="47" spans="1:6" ht="13.5" hidden="1" thickBot="1" x14ac:dyDescent="0.25">
      <c r="A47" s="66" t="s">
        <v>44</v>
      </c>
      <c r="B47" s="67"/>
      <c r="C47" s="67"/>
      <c r="D47" s="68">
        <v>26</v>
      </c>
      <c r="E47" s="76">
        <v>0</v>
      </c>
      <c r="F47" s="70">
        <v>0</v>
      </c>
    </row>
    <row r="48" spans="1:6" x14ac:dyDescent="0.2">
      <c r="A48" s="77"/>
      <c r="B48" s="78"/>
      <c r="C48" s="78"/>
      <c r="D48" s="79"/>
      <c r="E48" s="80"/>
      <c r="F48" s="81"/>
    </row>
    <row r="49" spans="1:6" x14ac:dyDescent="0.2">
      <c r="A49" s="77"/>
      <c r="B49" s="78"/>
      <c r="C49" s="78"/>
      <c r="D49" s="79"/>
      <c r="E49" s="80"/>
      <c r="F49" s="81"/>
    </row>
    <row r="50" spans="1:6" ht="15.75" x14ac:dyDescent="0.2">
      <c r="A50" s="82" t="s">
        <v>45</v>
      </c>
      <c r="B50" s="83"/>
      <c r="C50" s="83"/>
      <c r="D50" s="83"/>
      <c r="E50" s="83"/>
      <c r="F50" s="83"/>
    </row>
    <row r="51" spans="1:6" ht="13.5" thickBot="1" x14ac:dyDescent="0.25">
      <c r="A51" s="84"/>
      <c r="B51" s="85"/>
      <c r="C51" s="85"/>
      <c r="D51" s="85"/>
      <c r="E51" s="85"/>
      <c r="F51" s="85"/>
    </row>
    <row r="52" spans="1:6" ht="15.75" x14ac:dyDescent="0.25">
      <c r="A52" s="86"/>
      <c r="B52" s="87"/>
      <c r="C52" s="87"/>
      <c r="D52" s="44"/>
      <c r="E52" s="45" t="s">
        <v>46</v>
      </c>
      <c r="F52" s="46" t="s">
        <v>47</v>
      </c>
    </row>
    <row r="53" spans="1:6" ht="16.5" thickBot="1" x14ac:dyDescent="0.25">
      <c r="A53" s="88" t="s">
        <v>48</v>
      </c>
      <c r="B53" s="89"/>
      <c r="C53" s="89"/>
      <c r="D53" s="90" t="s">
        <v>15</v>
      </c>
      <c r="E53" s="122" t="s">
        <v>64</v>
      </c>
      <c r="F53" s="119">
        <f>F20</f>
        <v>43738</v>
      </c>
    </row>
    <row r="54" spans="1:6" x14ac:dyDescent="0.2">
      <c r="A54" s="63" t="s">
        <v>49</v>
      </c>
      <c r="B54" s="91"/>
      <c r="C54" s="91"/>
      <c r="D54" s="117">
        <v>1</v>
      </c>
      <c r="E54" s="120">
        <v>77424810</v>
      </c>
      <c r="F54" s="121">
        <v>79985440</v>
      </c>
    </row>
    <row r="55" spans="1:6" ht="13.5" thickBot="1" x14ac:dyDescent="0.25">
      <c r="A55" s="66" t="s">
        <v>50</v>
      </c>
      <c r="B55" s="92"/>
      <c r="C55" s="92"/>
      <c r="D55" s="118">
        <v>2</v>
      </c>
      <c r="E55" s="69">
        <v>50330417</v>
      </c>
      <c r="F55" s="93">
        <v>51986073</v>
      </c>
    </row>
    <row r="56" spans="1:6" x14ac:dyDescent="0.2">
      <c r="A56" s="77"/>
      <c r="B56" s="94"/>
      <c r="C56" s="94"/>
      <c r="D56" s="95"/>
      <c r="E56" s="96"/>
      <c r="F56" s="97"/>
    </row>
    <row r="59" spans="1:6" ht="15.75" x14ac:dyDescent="0.2">
      <c r="A59" s="98" t="s">
        <v>51</v>
      </c>
      <c r="B59" s="99"/>
      <c r="C59" s="99"/>
      <c r="D59" s="100"/>
      <c r="E59" s="101"/>
      <c r="F59" s="102"/>
    </row>
    <row r="60" spans="1:6" ht="15.75" thickBot="1" x14ac:dyDescent="0.3">
      <c r="A60" s="103"/>
      <c r="B60" s="99"/>
      <c r="C60" s="104"/>
      <c r="D60" s="104"/>
      <c r="E60"/>
      <c r="F60"/>
    </row>
    <row r="61" spans="1:6" x14ac:dyDescent="0.2">
      <c r="A61" s="123" t="s">
        <v>52</v>
      </c>
      <c r="B61" s="125" t="s">
        <v>15</v>
      </c>
      <c r="C61" s="105" t="s">
        <v>53</v>
      </c>
      <c r="D61" s="106"/>
      <c r="E61" s="107"/>
      <c r="F61" s="108"/>
    </row>
    <row r="62" spans="1:6" ht="13.5" thickBot="1" x14ac:dyDescent="0.25">
      <c r="A62" s="124"/>
      <c r="B62" s="126"/>
      <c r="C62" s="127" t="s">
        <v>18</v>
      </c>
      <c r="D62" s="128"/>
      <c r="E62" s="109">
        <v>43738</v>
      </c>
      <c r="F62" s="108"/>
    </row>
    <row r="63" spans="1:6" ht="15.75" thickBot="1" x14ac:dyDescent="0.3">
      <c r="A63" s="110" t="str">
        <f>+B9</f>
        <v>CZ0008474871</v>
      </c>
      <c r="B63" s="111">
        <v>1</v>
      </c>
      <c r="C63" s="129">
        <v>3688199994</v>
      </c>
      <c r="D63" s="130"/>
      <c r="E63" s="131"/>
      <c r="F63" s="112"/>
    </row>
    <row r="64" spans="1:6" ht="15" x14ac:dyDescent="0.25">
      <c r="A64"/>
      <c r="B64"/>
      <c r="C64"/>
      <c r="D64"/>
      <c r="E64"/>
      <c r="F64"/>
    </row>
    <row r="66" spans="1:6" ht="51" x14ac:dyDescent="0.25">
      <c r="A66" s="113" t="s">
        <v>54</v>
      </c>
      <c r="B66" s="114"/>
      <c r="C66" s="114"/>
      <c r="D66" s="115"/>
      <c r="E66" s="115"/>
      <c r="F66" s="116"/>
    </row>
  </sheetData>
  <mergeCells count="4">
    <mergeCell ref="A61:A62"/>
    <mergeCell ref="B61:B62"/>
    <mergeCell ref="C62:D62"/>
    <mergeCell ref="C63:E6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2020-01-08T08:46:38Z</dcterms:modified>
</cp:coreProperties>
</file>