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56" activeTab="11"/>
  </bookViews>
  <sheets>
    <sheet name="leden 2017" sheetId="15" r:id="rId1"/>
    <sheet name="únor 2017" sheetId="16" r:id="rId2"/>
    <sheet name="březen 2017" sheetId="17" r:id="rId3"/>
    <sheet name="duben 2017" sheetId="18" r:id="rId4"/>
    <sheet name="květen 2017" sheetId="19" r:id="rId5"/>
    <sheet name="červen 2017" sheetId="20" r:id="rId6"/>
    <sheet name="červenec 2017" sheetId="21" r:id="rId7"/>
    <sheet name="srpen 2017" sheetId="22" r:id="rId8"/>
    <sheet name="září 2017" sheetId="23" r:id="rId9"/>
    <sheet name="říjen 2017" sheetId="24" r:id="rId10"/>
    <sheet name="listopad 2017" sheetId="25" r:id="rId11"/>
    <sheet name="prosinec 2017" sheetId="26" r:id="rId12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45621"/>
</workbook>
</file>

<file path=xl/calcChain.xml><?xml version="1.0" encoding="utf-8"?>
<calcChain xmlns="http://schemas.openxmlformats.org/spreadsheetml/2006/main">
  <c r="E29" i="26" l="1"/>
  <c r="E26" i="26"/>
  <c r="E23" i="26"/>
  <c r="E22" i="26" l="1"/>
  <c r="F33" i="26" s="1"/>
  <c r="E29" i="25"/>
  <c r="E26" i="25"/>
  <c r="E23" i="25"/>
  <c r="F27" i="26" l="1"/>
  <c r="F24" i="26"/>
  <c r="F23" i="26" s="1"/>
  <c r="F32" i="26"/>
  <c r="F31" i="26"/>
  <c r="F30" i="26"/>
  <c r="F34" i="26"/>
  <c r="F28" i="26"/>
  <c r="F26" i="26" s="1"/>
  <c r="E22" i="25"/>
  <c r="F33" i="25" s="1"/>
  <c r="E29" i="24"/>
  <c r="E26" i="24"/>
  <c r="E23" i="24"/>
  <c r="F22" i="26" l="1"/>
  <c r="F29" i="26"/>
  <c r="F27" i="25"/>
  <c r="F24" i="25"/>
  <c r="F23" i="25" s="1"/>
  <c r="F32" i="25"/>
  <c r="F31" i="25"/>
  <c r="F30" i="25"/>
  <c r="F34" i="25"/>
  <c r="F28" i="25"/>
  <c r="F26" i="25" s="1"/>
  <c r="E22" i="24"/>
  <c r="F34" i="24" s="1"/>
  <c r="E28" i="23"/>
  <c r="E25" i="23"/>
  <c r="E22" i="23"/>
  <c r="F29" i="25" l="1"/>
  <c r="F22" i="25" s="1"/>
  <c r="F32" i="24"/>
  <c r="F27" i="24"/>
  <c r="F28" i="24"/>
  <c r="F30" i="24"/>
  <c r="F24" i="24"/>
  <c r="F23" i="24" s="1"/>
  <c r="F31" i="24"/>
  <c r="F33" i="24"/>
  <c r="E21" i="23"/>
  <c r="F32" i="23" s="1"/>
  <c r="E28" i="22"/>
  <c r="E25" i="22"/>
  <c r="E22" i="22"/>
  <c r="F26" i="24" l="1"/>
  <c r="F29" i="24"/>
  <c r="F26" i="23"/>
  <c r="F23" i="23"/>
  <c r="F22" i="23" s="1"/>
  <c r="F31" i="23"/>
  <c r="F30" i="23"/>
  <c r="F29" i="23"/>
  <c r="F33" i="23"/>
  <c r="F27" i="23"/>
  <c r="F25" i="23" s="1"/>
  <c r="E21" i="22"/>
  <c r="F32" i="22" s="1"/>
  <c r="E28" i="21"/>
  <c r="E25" i="21"/>
  <c r="E22" i="21"/>
  <c r="F22" i="24" l="1"/>
  <c r="F21" i="23"/>
  <c r="F28" i="23"/>
  <c r="F26" i="22"/>
  <c r="F23" i="22"/>
  <c r="F22" i="22" s="1"/>
  <c r="F31" i="22"/>
  <c r="F30" i="22"/>
  <c r="F29" i="22"/>
  <c r="F33" i="22"/>
  <c r="F27" i="22"/>
  <c r="E21" i="21"/>
  <c r="F32" i="21" s="1"/>
  <c r="E28" i="20"/>
  <c r="E25" i="20"/>
  <c r="E22" i="20"/>
  <c r="F25" i="22" l="1"/>
  <c r="F21" i="22" s="1"/>
  <c r="F28" i="22"/>
  <c r="F26" i="21"/>
  <c r="F23" i="21"/>
  <c r="F22" i="21" s="1"/>
  <c r="F31" i="21"/>
  <c r="F30" i="21"/>
  <c r="F29" i="21"/>
  <c r="F33" i="21"/>
  <c r="F27" i="21"/>
  <c r="F25" i="21" s="1"/>
  <c r="E21" i="20"/>
  <c r="F33" i="20" s="1"/>
  <c r="E28" i="19"/>
  <c r="E25" i="19"/>
  <c r="E22" i="19"/>
  <c r="E21" i="19" s="1"/>
  <c r="F33" i="19" s="1"/>
  <c r="F21" i="21" l="1"/>
  <c r="F28" i="21"/>
  <c r="F23" i="20"/>
  <c r="F22" i="20" s="1"/>
  <c r="F26" i="20"/>
  <c r="F30" i="20"/>
  <c r="F31" i="20"/>
  <c r="F27" i="20"/>
  <c r="F32" i="20"/>
  <c r="F29" i="20"/>
  <c r="F23" i="19"/>
  <c r="F22" i="19" s="1"/>
  <c r="F27" i="19"/>
  <c r="F30" i="19"/>
  <c r="F32" i="19"/>
  <c r="F26" i="19"/>
  <c r="F29" i="19"/>
  <c r="F31" i="19"/>
  <c r="F30" i="18"/>
  <c r="E28" i="18"/>
  <c r="E25" i="18"/>
  <c r="E22" i="18"/>
  <c r="E21" i="18" s="1"/>
  <c r="F33" i="18" s="1"/>
  <c r="F28" i="20" l="1"/>
  <c r="F25" i="20"/>
  <c r="F28" i="19"/>
  <c r="F25" i="19"/>
  <c r="F21" i="19"/>
  <c r="F23" i="18"/>
  <c r="F22" i="18" s="1"/>
  <c r="F27" i="18"/>
  <c r="F32" i="18"/>
  <c r="F26" i="18"/>
  <c r="F29" i="18"/>
  <c r="F31" i="18"/>
  <c r="E28" i="17"/>
  <c r="E25" i="17"/>
  <c r="E22" i="17"/>
  <c r="F21" i="20" l="1"/>
  <c r="F28" i="18"/>
  <c r="F25" i="18"/>
  <c r="F21" i="18"/>
  <c r="E21" i="17"/>
  <c r="F33" i="17" s="1"/>
  <c r="E28" i="16"/>
  <c r="E25" i="16"/>
  <c r="E22" i="16"/>
  <c r="F27" i="17" l="1"/>
  <c r="F32" i="17"/>
  <c r="F29" i="17"/>
  <c r="F23" i="17"/>
  <c r="F22" i="17" s="1"/>
  <c r="F30" i="17"/>
  <c r="F26" i="17"/>
  <c r="F31" i="17"/>
  <c r="E21" i="16"/>
  <c r="F33" i="16" s="1"/>
  <c r="E28" i="15"/>
  <c r="E21" i="15" s="1"/>
  <c r="F33" i="15" s="1"/>
  <c r="E25" i="15"/>
  <c r="E22" i="15"/>
  <c r="F25" i="17" l="1"/>
  <c r="F28" i="17"/>
  <c r="F27" i="16"/>
  <c r="F32" i="16"/>
  <c r="F29" i="16"/>
  <c r="F30" i="16"/>
  <c r="F23" i="16"/>
  <c r="F22" i="16" s="1"/>
  <c r="F26" i="16"/>
  <c r="F25" i="16" s="1"/>
  <c r="F31" i="16"/>
  <c r="F28" i="16"/>
  <c r="F23" i="15"/>
  <c r="F22" i="15" s="1"/>
  <c r="F27" i="15"/>
  <c r="F30" i="15"/>
  <c r="F32" i="15"/>
  <c r="F26" i="15"/>
  <c r="F29" i="15"/>
  <c r="F31" i="15"/>
  <c r="F21" i="17" l="1"/>
  <c r="F21" i="16"/>
  <c r="F28" i="15"/>
  <c r="F25" i="15"/>
  <c r="F21" i="15" l="1"/>
</calcChain>
</file>

<file path=xl/sharedStrings.xml><?xml version="1.0" encoding="utf-8"?>
<sst xmlns="http://schemas.openxmlformats.org/spreadsheetml/2006/main" count="630" uniqueCount="57">
  <si>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</si>
  <si>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</si>
  <si>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</si>
  <si>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Forma fondu</t>
  </si>
  <si>
    <t>otevřený podílový fond</t>
  </si>
  <si>
    <t>Měna</t>
  </si>
  <si>
    <t>CZK</t>
  </si>
  <si>
    <t>Typ fondu</t>
  </si>
  <si>
    <t>standardní</t>
  </si>
  <si>
    <t>Jmenovitá hodnota PL, Kč</t>
  </si>
  <si>
    <t>-</t>
  </si>
  <si>
    <t>Třída A1 - Kapitalizační CZ0008474400</t>
  </si>
  <si>
    <t>Třída A4 - Pravidelných investic CZ0008474434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</si>
  <si>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</si>
  <si>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</si>
  <si>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</si>
  <si>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</si>
  <si>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</si>
  <si>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</si>
  <si>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</si>
  <si>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</si>
  <si>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</si>
  <si>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</si>
  <si>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</si>
  <si>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</si>
  <si>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</si>
  <si>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</si>
  <si>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</si>
  <si>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</si>
  <si>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</si>
  <si>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</si>
  <si>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</si>
  <si>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</si>
  <si>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</si>
  <si>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</si>
  <si>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</si>
  <si>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</si>
  <si>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</si>
  <si>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CZ0008474400</t>
  </si>
  <si>
    <t>CZ0008474434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</si>
  <si>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</si>
  <si>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</si>
  <si>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</si>
  <si>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</si>
  <si>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>Raiffeisen fond udržitelného rozvoje</t>
  </si>
  <si>
    <t>za období 1.1. - 31.1.2017</t>
  </si>
  <si>
    <t>za období 1.2. - 28.2.2017</t>
  </si>
  <si>
    <t>za období 1.3. - 31.3.2017</t>
  </si>
  <si>
    <t>za období 1.4. - 30.4.2017</t>
  </si>
  <si>
    <t>za období 1.5. - 31.5.2017</t>
  </si>
  <si>
    <t>za období 1.6. - 30.6.2017</t>
  </si>
  <si>
    <t>za období 1.7. - 31.7.2017</t>
  </si>
  <si>
    <t>za období 1.8. - 31.8.2017</t>
  </si>
  <si>
    <t>za období 1.9. - 30.9.2017</t>
  </si>
  <si>
    <t>za období 1.10. - 31.10.2017</t>
  </si>
  <si>
    <t>za období 1.11. - 30.11.2017</t>
  </si>
  <si>
    <t>za období 1.12. - 31.12.2017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</si>
</sst>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color rgb="FF000000"/>
      <name val="Arial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59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0" fontId="1" fillId="0" borderId="0" xfId="1" applyAlignment="1">
      <alignment horizontal="left" vertical="center"/>
    </xf>
    <xf numFmtId="0" fontId="1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Border="1" applyAlignment="1">
      <alignment horizontal="left"/>
    </xf>
    <xf numFmtId="0" fontId="1" fillId="0" borderId="0" xfId="1" applyBorder="1"/>
    <xf numFmtId="0" fontId="4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left" vertical="top"/>
    </xf>
    <xf numFmtId="0" fontId="1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1" applyFill="1"/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9" fillId="0" borderId="20" xfId="1" applyFont="1" applyFill="1" applyBorder="1" applyAlignment="1">
      <alignment vertical="center" wrapText="1"/>
    </xf>
    <xf numFmtId="0" fontId="18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3" fontId="1" fillId="0" borderId="0" xfId="1" applyNumberFormat="1"/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8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8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10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1" fillId="0" borderId="36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3" xfId="1" applyNumberFormat="1" applyFont="1" applyFill="1" applyBorder="1" applyAlignment="1" applyProtection="1">
      <alignment horizontal="center" vertical="center"/>
    </xf>
    <xf numFmtId="0" fontId="1" fillId="0" borderId="38" xfId="1" applyFont="1" applyFill="1" applyBorder="1" applyAlignment="1">
      <alignment horizontal="left" vertical="center" indent="1"/>
    </xf>
    <xf numFmtId="0" fontId="18" fillId="0" borderId="39" xfId="1" applyFont="1" applyFill="1" applyBorder="1" applyAlignment="1" applyProtection="1">
      <alignment horizontal="center" vertical="center" wrapText="1"/>
    </xf>
    <xf numFmtId="3" fontId="1" fillId="0" borderId="9" xfId="1" applyNumberFormat="1" applyBorder="1" applyAlignment="1">
      <alignment horizontal="right" indent="1"/>
    </xf>
    <xf numFmtId="3" fontId="1" fillId="0" borderId="16" xfId="1" applyNumberFormat="1" applyBorder="1" applyAlignment="1">
      <alignment horizontal="right" indent="1"/>
    </xf>
    <xf numFmtId="3" fontId="1" fillId="0" borderId="40" xfId="1" applyNumberFormat="1" applyBorder="1" applyAlignment="1">
      <alignment horizontal="right" indent="1"/>
    </xf>
    <xf numFmtId="0" fontId="1" fillId="0" borderId="31" xfId="1" applyFont="1" applyFill="1" applyBorder="1" applyAlignment="1">
      <alignment horizontal="left" vertical="center" indent="1"/>
    </xf>
    <xf numFmtId="0" fontId="18" fillId="0" borderId="29" xfId="1" applyFont="1" applyFill="1" applyBorder="1" applyAlignment="1" applyProtection="1">
      <alignment horizontal="center" vertical="center" wrapText="1"/>
    </xf>
    <xf numFmtId="3" fontId="10" fillId="0" borderId="41" xfId="1" applyNumberFormat="1" applyFont="1" applyFill="1" applyBorder="1" applyAlignment="1" applyProtection="1">
      <alignment horizontal="right" indent="1"/>
    </xf>
    <xf numFmtId="3" fontId="1" fillId="0" borderId="30" xfId="1" applyNumberFormat="1" applyBorder="1" applyAlignment="1">
      <alignment horizontal="right" indent="1"/>
    </xf>
    <xf numFmtId="3" fontId="4" fillId="0" borderId="41" xfId="1" applyNumberFormat="1" applyFont="1" applyFill="1" applyBorder="1" applyAlignment="1" applyProtection="1">
      <alignment horizontal="right" indent="1" shrinkToFit="1"/>
      <protection locked="0"/>
    </xf>
    <xf numFmtId="3" fontId="1" fillId="0" borderId="42" xfId="1" applyNumberFormat="1" applyFont="1" applyFill="1" applyBorder="1" applyAlignment="1" applyProtection="1">
      <alignment horizontal="right" indent="1"/>
    </xf>
    <xf numFmtId="0" fontId="22" fillId="0" borderId="0" xfId="1" applyFont="1"/>
    <xf numFmtId="0" fontId="21" fillId="0" borderId="0" xfId="1" applyFont="1" applyFill="1" applyBorder="1" applyAlignment="1">
      <alignment vertical="center"/>
    </xf>
    <xf numFmtId="0" fontId="21" fillId="0" borderId="11" xfId="1" applyFont="1" applyFill="1" applyBorder="1" applyAlignment="1">
      <alignment horizontal="right" vertical="center"/>
    </xf>
    <xf numFmtId="14" fontId="21" fillId="0" borderId="14" xfId="1" applyNumberFormat="1" applyFont="1" applyFill="1" applyBorder="1" applyAlignment="1">
      <alignment horizontal="left" vertical="center"/>
    </xf>
    <xf numFmtId="0" fontId="1" fillId="0" borderId="0" xfId="1" applyBorder="1" applyAlignment="1"/>
    <xf numFmtId="0" fontId="21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4" fontId="10" fillId="0" borderId="0" xfId="1" applyNumberFormat="1" applyFont="1" applyFill="1" applyBorder="1" applyAlignment="1" applyProtection="1">
      <alignment vertical="center" wrapText="1"/>
    </xf>
    <xf numFmtId="4" fontId="18" fillId="0" borderId="0" xfId="1" applyNumberFormat="1" applyFont="1" applyFill="1" applyBorder="1" applyAlignment="1" applyProtection="1">
      <alignment horizontal="center" vertical="center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21" fillId="0" borderId="17" xfId="1" applyFont="1" applyFill="1" applyBorder="1" applyAlignment="1">
      <alignment horizontal="center" vertical="center"/>
    </xf>
    <xf numFmtId="0" fontId="21" fillId="0" borderId="31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43" xfId="1" applyFont="1" applyFill="1" applyBorder="1" applyAlignment="1">
      <alignment horizontal="center" vertical="center"/>
    </xf>
    <xf numFmtId="3" fontId="1" fillId="0" borderId="15" xfId="1" applyNumberFormat="1" applyBorder="1" applyAlignment="1">
      <alignment horizontal="right" indent="5"/>
    </xf>
    <xf numFmtId="3" fontId="1" fillId="0" borderId="40" xfId="1" applyNumberFormat="1" applyBorder="1" applyAlignment="1">
      <alignment horizontal="right" indent="5"/>
    </xf>
    <xf numFmtId="3" fontId="1" fillId="0" borderId="29" xfId="1" applyNumberFormat="1" applyBorder="1" applyAlignment="1">
      <alignment horizontal="right" indent="5"/>
    </xf>
    <xf numFmtId="3" fontId="1" fillId="0" borderId="42" xfId="1" applyNumberFormat="1" applyBorder="1" applyAlignment="1">
      <alignment horizontal="right" indent="5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21" fillId="0" borderId="8" xfId="1" applyFont="1" applyFill="1" applyBorder="1" applyAlignment="1">
      <alignment horizontal="center" vertical="center"/>
    </xf>
    <xf numFmtId="0" fontId="21" fillId="0" borderId="34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35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Border="1" applyAlignment="1">
      <alignment horizontal="center"/>
    </xf>
    <xf numFmtId="0" fontId="21" fillId="0" borderId="37" xfId="1" applyFont="1" applyBorder="1" applyAlignment="1">
      <alignment horizontal="center"/>
    </xf>
  </cellXfs>
  <cellStyles count="3">
    <cellStyle name="Normal" xfId="0" builtinId="0"/>
    <cellStyle name="Normal 2" xfId="1"/>
    <cellStyle name="normální_Denni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workbookViewId="0">
      <selection activeCell="J13" sqref="J13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44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8</v>
      </c>
      <c r="C10" s="15"/>
      <c r="D10" s="27"/>
      <c r="E10" s="28" t="s">
        <v>9</v>
      </c>
      <c r="F10" s="26" t="s">
        <v>10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48" t="s">
        <v>11</v>
      </c>
      <c r="B12" s="148"/>
      <c r="C12" s="114"/>
      <c r="D12" s="15"/>
      <c r="E12" s="149"/>
      <c r="F12" s="149"/>
    </row>
    <row r="13" spans="1:6" x14ac:dyDescent="0.2">
      <c r="A13" s="29"/>
      <c r="B13" s="30"/>
      <c r="C13" s="30"/>
      <c r="D13" s="15"/>
      <c r="E13" s="115"/>
      <c r="F13" s="115"/>
    </row>
    <row r="14" spans="1:6" x14ac:dyDescent="0.2">
      <c r="A14" s="31" t="s">
        <v>12</v>
      </c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13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14</v>
      </c>
      <c r="B19" s="44"/>
      <c r="C19" s="45"/>
      <c r="D19" s="46" t="s">
        <v>15</v>
      </c>
      <c r="E19" s="47" t="s">
        <v>16</v>
      </c>
      <c r="F19" s="48" t="s">
        <v>17</v>
      </c>
    </row>
    <row r="20" spans="1:8" ht="13.5" thickBot="1" x14ac:dyDescent="0.25">
      <c r="A20" s="49"/>
      <c r="B20" s="50"/>
      <c r="C20" s="51"/>
      <c r="D20" s="52"/>
      <c r="E20" s="53" t="s">
        <v>18</v>
      </c>
      <c r="F20" s="54">
        <v>42766</v>
      </c>
      <c r="G20" s="55"/>
    </row>
    <row r="21" spans="1:8" x14ac:dyDescent="0.2">
      <c r="A21" s="56" t="s">
        <v>19</v>
      </c>
      <c r="B21" s="57"/>
      <c r="C21" s="57"/>
      <c r="D21" s="58">
        <v>1</v>
      </c>
      <c r="E21" s="59">
        <f>+E22+E25+E28+E33</f>
        <v>546149</v>
      </c>
      <c r="F21" s="60">
        <f>+F22+F25+F28+F33</f>
        <v>100.00000000000001</v>
      </c>
    </row>
    <row r="22" spans="1:8" x14ac:dyDescent="0.2">
      <c r="A22" s="61" t="s">
        <v>20</v>
      </c>
      <c r="B22" s="62"/>
      <c r="C22" s="62"/>
      <c r="D22" s="63">
        <v>3</v>
      </c>
      <c r="E22" s="64">
        <f>E23+E24</f>
        <v>39229</v>
      </c>
      <c r="F22" s="65">
        <f>+F23+F24</f>
        <v>7.1828383829321298</v>
      </c>
    </row>
    <row r="23" spans="1:8" x14ac:dyDescent="0.2">
      <c r="A23" s="66" t="s">
        <v>21</v>
      </c>
      <c r="B23" s="67"/>
      <c r="C23" s="67"/>
      <c r="D23" s="63">
        <v>4</v>
      </c>
      <c r="E23" s="64">
        <v>39229</v>
      </c>
      <c r="F23" s="65">
        <f>E23/E21*100</f>
        <v>7.1828383829321298</v>
      </c>
    </row>
    <row r="24" spans="1:8" hidden="1" x14ac:dyDescent="0.2">
      <c r="A24" s="66" t="s">
        <v>22</v>
      </c>
      <c r="B24" s="67"/>
      <c r="C24" s="67"/>
      <c r="D24" s="63">
        <v>5</v>
      </c>
      <c r="E24" s="64">
        <v>0</v>
      </c>
      <c r="F24" s="65">
        <v>0</v>
      </c>
    </row>
    <row r="25" spans="1:8" x14ac:dyDescent="0.2">
      <c r="A25" s="61" t="s">
        <v>23</v>
      </c>
      <c r="B25" s="67"/>
      <c r="C25" s="67"/>
      <c r="D25" s="63">
        <v>9</v>
      </c>
      <c r="E25" s="64">
        <f>E26+E27</f>
        <v>0</v>
      </c>
      <c r="F25" s="65">
        <f>+F26+F27</f>
        <v>0</v>
      </c>
    </row>
    <row r="26" spans="1:8" x14ac:dyDescent="0.2">
      <c r="A26" s="66" t="s">
        <v>24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x14ac:dyDescent="0.2">
      <c r="A27" s="66" t="s">
        <v>25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26</v>
      </c>
      <c r="B28" s="67"/>
      <c r="C28" s="67"/>
      <c r="D28" s="63">
        <v>12</v>
      </c>
      <c r="E28" s="64">
        <f>E29+E30</f>
        <v>505595</v>
      </c>
      <c r="F28" s="65">
        <f>+F29+F30+F31</f>
        <v>92.574553830548084</v>
      </c>
    </row>
    <row r="29" spans="1:8" x14ac:dyDescent="0.2">
      <c r="A29" s="66" t="s">
        <v>27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28</v>
      </c>
      <c r="B30" s="67"/>
      <c r="C30" s="67"/>
      <c r="D30" s="63">
        <v>14</v>
      </c>
      <c r="E30" s="64">
        <v>505595</v>
      </c>
      <c r="F30" s="65">
        <f>E30/$E$21*100</f>
        <v>92.574553830548084</v>
      </c>
      <c r="H30" s="68"/>
    </row>
    <row r="31" spans="1:8" hidden="1" x14ac:dyDescent="0.2">
      <c r="A31" s="66" t="s">
        <v>29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30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31</v>
      </c>
      <c r="B33" s="75"/>
      <c r="C33" s="75"/>
      <c r="D33" s="76">
        <v>24</v>
      </c>
      <c r="E33" s="77">
        <v>1325</v>
      </c>
      <c r="F33" s="78">
        <f>E33/$E$21*100</f>
        <v>0.24260778651979589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32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50" t="s">
        <v>33</v>
      </c>
      <c r="B38" s="153" t="s">
        <v>15</v>
      </c>
      <c r="C38" s="155" t="s">
        <v>34</v>
      </c>
      <c r="D38" s="156"/>
      <c r="E38" s="155" t="s">
        <v>35</v>
      </c>
      <c r="F38" s="156"/>
    </row>
    <row r="39" spans="1:6" x14ac:dyDescent="0.2">
      <c r="A39" s="151"/>
      <c r="B39" s="154"/>
      <c r="C39" s="90" t="s">
        <v>36</v>
      </c>
      <c r="D39" s="91" t="s">
        <v>37</v>
      </c>
      <c r="E39" s="90" t="s">
        <v>36</v>
      </c>
      <c r="F39" s="91" t="s">
        <v>37</v>
      </c>
    </row>
    <row r="40" spans="1:6" ht="13.5" thickBot="1" x14ac:dyDescent="0.25">
      <c r="A40" s="152"/>
      <c r="B40" s="141"/>
      <c r="C40" s="157" t="s">
        <v>45</v>
      </c>
      <c r="D40" s="157"/>
      <c r="E40" s="157"/>
      <c r="F40" s="158"/>
    </row>
    <row r="41" spans="1:6" x14ac:dyDescent="0.2">
      <c r="A41" s="92" t="s">
        <v>38</v>
      </c>
      <c r="B41" s="93">
        <v>1</v>
      </c>
      <c r="C41" s="94">
        <v>334492</v>
      </c>
      <c r="D41" s="95">
        <v>803600</v>
      </c>
      <c r="E41" s="94">
        <v>337661.37</v>
      </c>
      <c r="F41" s="96">
        <v>812319.82</v>
      </c>
    </row>
    <row r="42" spans="1:6" ht="13.5" thickBot="1" x14ac:dyDescent="0.25">
      <c r="A42" s="97" t="s">
        <v>39</v>
      </c>
      <c r="B42" s="98">
        <v>2</v>
      </c>
      <c r="C42" s="99">
        <v>29233979</v>
      </c>
      <c r="D42" s="100">
        <v>1246767</v>
      </c>
      <c r="E42" s="101">
        <v>29135921.66</v>
      </c>
      <c r="F42" s="102">
        <v>1245278.99</v>
      </c>
    </row>
    <row r="43" spans="1:6" x14ac:dyDescent="0.2">
      <c r="A43" s="79"/>
      <c r="B43" s="86"/>
      <c r="C43" s="112"/>
      <c r="D43" s="112"/>
      <c r="E43" s="112"/>
      <c r="F43" s="112"/>
    </row>
    <row r="44" spans="1:6" x14ac:dyDescent="0.2">
      <c r="A44" s="79"/>
      <c r="B44" s="86"/>
      <c r="C44" s="86"/>
      <c r="D44" s="87"/>
      <c r="E44" s="88"/>
      <c r="F44" s="89"/>
    </row>
    <row r="45" spans="1:6" ht="15.75" x14ac:dyDescent="0.2">
      <c r="A45" s="84" t="s">
        <v>40</v>
      </c>
      <c r="B45" s="86"/>
      <c r="C45" s="86"/>
      <c r="D45" s="87"/>
      <c r="E45" s="88"/>
      <c r="F45" s="89"/>
    </row>
    <row r="46" spans="1:6" ht="13.5" thickBot="1" x14ac:dyDescent="0.25">
      <c r="A46" s="79"/>
      <c r="B46" s="86"/>
      <c r="C46" s="103"/>
      <c r="D46" s="103"/>
    </row>
    <row r="47" spans="1:6" x14ac:dyDescent="0.2">
      <c r="A47" s="138" t="s">
        <v>33</v>
      </c>
      <c r="B47" s="140" t="s">
        <v>15</v>
      </c>
      <c r="C47" s="142" t="s">
        <v>41</v>
      </c>
      <c r="D47" s="143"/>
      <c r="E47" s="104"/>
      <c r="F47" s="104"/>
    </row>
    <row r="48" spans="1:6" ht="13.5" thickBot="1" x14ac:dyDescent="0.25">
      <c r="A48" s="139"/>
      <c r="B48" s="141"/>
      <c r="C48" s="105" t="s">
        <v>42</v>
      </c>
      <c r="D48" s="106">
        <v>42766</v>
      </c>
      <c r="E48" s="33"/>
      <c r="F48" s="104"/>
    </row>
    <row r="49" spans="1:6" x14ac:dyDescent="0.2">
      <c r="A49" s="92" t="s">
        <v>38</v>
      </c>
      <c r="B49" s="58">
        <v>1</v>
      </c>
      <c r="C49" s="144">
        <v>179313256.83000001</v>
      </c>
      <c r="D49" s="145"/>
      <c r="E49" s="107"/>
      <c r="F49" s="107"/>
    </row>
    <row r="50" spans="1:6" ht="13.5" thickBot="1" x14ac:dyDescent="0.25">
      <c r="A50" s="97" t="s">
        <v>39</v>
      </c>
      <c r="B50" s="76">
        <v>2</v>
      </c>
      <c r="C50" s="146">
        <v>362395134.73000002</v>
      </c>
      <c r="D50" s="147"/>
      <c r="E50" s="107"/>
      <c r="F50" s="107"/>
    </row>
    <row r="51" spans="1:6" x14ac:dyDescent="0.2">
      <c r="A51" s="79"/>
      <c r="B51" s="86"/>
      <c r="C51" s="86"/>
      <c r="D51" s="113"/>
      <c r="E51" s="88"/>
      <c r="F51" s="89"/>
    </row>
    <row r="52" spans="1:6" x14ac:dyDescent="0.2">
      <c r="A52" s="79"/>
      <c r="B52" s="86"/>
      <c r="C52" s="86"/>
      <c r="D52" s="87"/>
      <c r="E52" s="88"/>
      <c r="F52" s="89"/>
    </row>
    <row r="53" spans="1:6" ht="51" x14ac:dyDescent="0.25">
      <c r="A53" s="108" t="s">
        <v>43</v>
      </c>
      <c r="B53" s="109"/>
      <c r="C53" s="109"/>
      <c r="D53" s="110"/>
      <c r="E53" s="110"/>
      <c r="F53" s="111"/>
    </row>
  </sheetData>
  <mergeCells count="12">
    <mergeCell ref="A12:B12"/>
    <mergeCell ref="E12:F12"/>
    <mergeCell ref="A38:A40"/>
    <mergeCell ref="B38:B40"/>
    <mergeCell ref="C38:D38"/>
    <mergeCell ref="E38:F38"/>
    <mergeCell ref="C40:F40"/>
    <mergeCell ref="A47:A48"/>
    <mergeCell ref="B47:B48"/>
    <mergeCell ref="C47:D47"/>
    <mergeCell ref="C49:D49"/>
    <mergeCell ref="C50:D5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workbookViewId="0">
      <selection activeCell="G2" sqref="G2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44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8</v>
      </c>
      <c r="C10" s="15"/>
      <c r="D10" s="27"/>
      <c r="E10" s="28" t="s">
        <v>9</v>
      </c>
      <c r="F10" s="26" t="s">
        <v>10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48" t="s">
        <v>11</v>
      </c>
      <c r="B12" s="148"/>
      <c r="C12" s="132"/>
      <c r="D12" s="15"/>
      <c r="E12" s="149"/>
      <c r="F12" s="149"/>
    </row>
    <row r="13" spans="1:6" x14ac:dyDescent="0.2">
      <c r="A13" s="29"/>
      <c r="B13" s="30"/>
      <c r="C13" s="30"/>
      <c r="D13" s="15"/>
      <c r="E13" s="133"/>
      <c r="F13" s="133"/>
    </row>
    <row r="14" spans="1:6" x14ac:dyDescent="0.2">
      <c r="A14" s="31" t="s">
        <v>12</v>
      </c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12"/>
      <c r="B16" s="13"/>
      <c r="C16" s="15"/>
      <c r="D16" s="15"/>
      <c r="E16" s="33"/>
      <c r="F16" s="34"/>
    </row>
    <row r="17" spans="1:8" x14ac:dyDescent="0.2">
      <c r="A17" s="35"/>
      <c r="B17" s="36"/>
      <c r="C17" s="36"/>
      <c r="D17" s="36"/>
      <c r="E17" s="37"/>
      <c r="F17" s="15"/>
    </row>
    <row r="18" spans="1:8" ht="15.75" x14ac:dyDescent="0.2">
      <c r="A18" s="38" t="s">
        <v>13</v>
      </c>
      <c r="B18" s="39"/>
      <c r="C18" s="39"/>
      <c r="D18" s="40"/>
      <c r="E18" s="40"/>
      <c r="F18" s="40"/>
    </row>
    <row r="19" spans="1:8" ht="13.5" thickBot="1" x14ac:dyDescent="0.25">
      <c r="A19" s="41"/>
      <c r="B19" s="41"/>
      <c r="C19" s="41"/>
      <c r="D19" s="42"/>
      <c r="E19" s="42"/>
      <c r="F19" s="42"/>
    </row>
    <row r="20" spans="1:8" ht="38.25" x14ac:dyDescent="0.25">
      <c r="A20" s="43" t="s">
        <v>14</v>
      </c>
      <c r="B20" s="44"/>
      <c r="C20" s="45"/>
      <c r="D20" s="46" t="s">
        <v>15</v>
      </c>
      <c r="E20" s="47" t="s">
        <v>16</v>
      </c>
      <c r="F20" s="48" t="s">
        <v>17</v>
      </c>
    </row>
    <row r="21" spans="1:8" ht="13.5" thickBot="1" x14ac:dyDescent="0.25">
      <c r="A21" s="49"/>
      <c r="B21" s="50"/>
      <c r="C21" s="51"/>
      <c r="D21" s="52"/>
      <c r="E21" s="53" t="s">
        <v>18</v>
      </c>
      <c r="F21" s="54">
        <v>43039</v>
      </c>
      <c r="G21" s="55"/>
    </row>
    <row r="22" spans="1:8" x14ac:dyDescent="0.2">
      <c r="A22" s="56" t="s">
        <v>19</v>
      </c>
      <c r="B22" s="57"/>
      <c r="C22" s="57"/>
      <c r="D22" s="58">
        <v>1</v>
      </c>
      <c r="E22" s="59">
        <f>+E23+E26+E29+E34</f>
        <v>1156693</v>
      </c>
      <c r="F22" s="60">
        <f>+F23+F26+F29+F34</f>
        <v>100</v>
      </c>
    </row>
    <row r="23" spans="1:8" x14ac:dyDescent="0.2">
      <c r="A23" s="61" t="s">
        <v>20</v>
      </c>
      <c r="B23" s="62"/>
      <c r="C23" s="62"/>
      <c r="D23" s="63">
        <v>3</v>
      </c>
      <c r="E23" s="64">
        <f>E24+E25</f>
        <v>56172</v>
      </c>
      <c r="F23" s="65">
        <f>+F24+F25</f>
        <v>4.8562583157328696</v>
      </c>
    </row>
    <row r="24" spans="1:8" x14ac:dyDescent="0.2">
      <c r="A24" s="66" t="s">
        <v>21</v>
      </c>
      <c r="B24" s="67"/>
      <c r="C24" s="67"/>
      <c r="D24" s="63">
        <v>4</v>
      </c>
      <c r="E24" s="64">
        <v>56172</v>
      </c>
      <c r="F24" s="65">
        <f>E24/E22*100</f>
        <v>4.8562583157328696</v>
      </c>
    </row>
    <row r="25" spans="1:8" hidden="1" x14ac:dyDescent="0.2">
      <c r="A25" s="66" t="s">
        <v>22</v>
      </c>
      <c r="B25" s="67"/>
      <c r="C25" s="67"/>
      <c r="D25" s="63">
        <v>5</v>
      </c>
      <c r="E25" s="64">
        <v>0</v>
      </c>
      <c r="F25" s="65">
        <v>0</v>
      </c>
    </row>
    <row r="26" spans="1:8" x14ac:dyDescent="0.2">
      <c r="A26" s="61" t="s">
        <v>23</v>
      </c>
      <c r="B26" s="67"/>
      <c r="C26" s="67"/>
      <c r="D26" s="63">
        <v>9</v>
      </c>
      <c r="E26" s="64">
        <f>E27+E28</f>
        <v>0</v>
      </c>
      <c r="F26" s="65">
        <f>+F27+F28</f>
        <v>0</v>
      </c>
    </row>
    <row r="27" spans="1:8" x14ac:dyDescent="0.2">
      <c r="A27" s="66" t="s">
        <v>24</v>
      </c>
      <c r="B27" s="67"/>
      <c r="C27" s="67"/>
      <c r="D27" s="63">
        <v>10</v>
      </c>
      <c r="E27" s="64">
        <v>0</v>
      </c>
      <c r="F27" s="65">
        <f>E27/$E$22*100</f>
        <v>0</v>
      </c>
    </row>
    <row r="28" spans="1:8" x14ac:dyDescent="0.2">
      <c r="A28" s="66" t="s">
        <v>25</v>
      </c>
      <c r="B28" s="67"/>
      <c r="C28" s="67"/>
      <c r="D28" s="63">
        <v>11</v>
      </c>
      <c r="E28" s="64">
        <v>0</v>
      </c>
      <c r="F28" s="65">
        <f>E28/$E$22*100</f>
        <v>0</v>
      </c>
    </row>
    <row r="29" spans="1:8" x14ac:dyDescent="0.2">
      <c r="A29" s="61" t="s">
        <v>26</v>
      </c>
      <c r="B29" s="67"/>
      <c r="C29" s="67"/>
      <c r="D29" s="63">
        <v>12</v>
      </c>
      <c r="E29" s="64">
        <f>E30+E31</f>
        <v>1087318</v>
      </c>
      <c r="F29" s="65">
        <f>+F30+F31+F32</f>
        <v>94.002297930392942</v>
      </c>
    </row>
    <row r="30" spans="1:8" x14ac:dyDescent="0.2">
      <c r="A30" s="66" t="s">
        <v>27</v>
      </c>
      <c r="B30" s="67"/>
      <c r="C30" s="67"/>
      <c r="D30" s="63">
        <v>13</v>
      </c>
      <c r="E30" s="64">
        <v>0</v>
      </c>
      <c r="F30" s="65">
        <f>E30/$E$22*100</f>
        <v>0</v>
      </c>
      <c r="H30" s="68"/>
    </row>
    <row r="31" spans="1:8" x14ac:dyDescent="0.2">
      <c r="A31" s="66" t="s">
        <v>28</v>
      </c>
      <c r="B31" s="67"/>
      <c r="C31" s="67"/>
      <c r="D31" s="63">
        <v>14</v>
      </c>
      <c r="E31" s="64">
        <v>1087318</v>
      </c>
      <c r="F31" s="65">
        <f>E31/$E$22*100</f>
        <v>94.002297930392942</v>
      </c>
      <c r="H31" s="68"/>
    </row>
    <row r="32" spans="1:8" hidden="1" x14ac:dyDescent="0.2">
      <c r="A32" s="66" t="s">
        <v>29</v>
      </c>
      <c r="B32" s="67"/>
      <c r="C32" s="67"/>
      <c r="D32" s="63">
        <v>15</v>
      </c>
      <c r="E32" s="64">
        <v>0</v>
      </c>
      <c r="F32" s="65">
        <f t="shared" ref="F32:F33" si="0">E32/$E$22*100</f>
        <v>0</v>
      </c>
    </row>
    <row r="33" spans="1:6" hidden="1" x14ac:dyDescent="0.2">
      <c r="A33" s="69" t="s">
        <v>30</v>
      </c>
      <c r="B33" s="70"/>
      <c r="C33" s="70"/>
      <c r="D33" s="71">
        <v>24</v>
      </c>
      <c r="E33" s="72">
        <v>0</v>
      </c>
      <c r="F33" s="73">
        <f t="shared" si="0"/>
        <v>0</v>
      </c>
    </row>
    <row r="34" spans="1:6" ht="13.5" thickBot="1" x14ac:dyDescent="0.25">
      <c r="A34" s="74" t="s">
        <v>31</v>
      </c>
      <c r="B34" s="75"/>
      <c r="C34" s="75"/>
      <c r="D34" s="76">
        <v>24</v>
      </c>
      <c r="E34" s="77">
        <v>13203</v>
      </c>
      <c r="F34" s="78">
        <f>E34/$E$22*100</f>
        <v>1.1414437538741913</v>
      </c>
    </row>
    <row r="35" spans="1:6" x14ac:dyDescent="0.2">
      <c r="A35" s="79"/>
      <c r="B35" s="80"/>
      <c r="C35" s="80"/>
      <c r="D35" s="81"/>
      <c r="E35" s="82"/>
      <c r="F35" s="83"/>
    </row>
    <row r="36" spans="1:6" x14ac:dyDescent="0.2">
      <c r="A36" s="79"/>
      <c r="B36" s="80"/>
      <c r="C36" s="80"/>
      <c r="D36" s="81"/>
      <c r="E36" s="82"/>
      <c r="F36" s="83"/>
    </row>
    <row r="37" spans="1:6" ht="15.75" x14ac:dyDescent="0.2">
      <c r="A37" s="84" t="s">
        <v>32</v>
      </c>
      <c r="B37" s="85"/>
      <c r="C37" s="85"/>
      <c r="D37" s="85"/>
      <c r="E37" s="85"/>
      <c r="F37" s="85"/>
    </row>
    <row r="38" spans="1:6" ht="13.5" thickBot="1" x14ac:dyDescent="0.25">
      <c r="B38" s="86"/>
      <c r="C38" s="86"/>
      <c r="D38" s="87"/>
      <c r="E38" s="88"/>
      <c r="F38" s="89"/>
    </row>
    <row r="39" spans="1:6" x14ac:dyDescent="0.2">
      <c r="A39" s="150" t="s">
        <v>33</v>
      </c>
      <c r="B39" s="153" t="s">
        <v>15</v>
      </c>
      <c r="C39" s="155" t="s">
        <v>34</v>
      </c>
      <c r="D39" s="156"/>
      <c r="E39" s="155" t="s">
        <v>35</v>
      </c>
      <c r="F39" s="156"/>
    </row>
    <row r="40" spans="1:6" x14ac:dyDescent="0.2">
      <c r="A40" s="151"/>
      <c r="B40" s="154"/>
      <c r="C40" s="90" t="s">
        <v>36</v>
      </c>
      <c r="D40" s="91" t="s">
        <v>37</v>
      </c>
      <c r="E40" s="90" t="s">
        <v>36</v>
      </c>
      <c r="F40" s="91" t="s">
        <v>37</v>
      </c>
    </row>
    <row r="41" spans="1:6" ht="13.5" thickBot="1" x14ac:dyDescent="0.25">
      <c r="A41" s="152"/>
      <c r="B41" s="141"/>
      <c r="C41" s="157" t="s">
        <v>54</v>
      </c>
      <c r="D41" s="157"/>
      <c r="E41" s="157"/>
      <c r="F41" s="158"/>
    </row>
    <row r="42" spans="1:6" x14ac:dyDescent="0.2">
      <c r="A42" s="92" t="s">
        <v>38</v>
      </c>
      <c r="B42" s="93">
        <v>1</v>
      </c>
      <c r="C42" s="94">
        <v>933943072</v>
      </c>
      <c r="D42" s="95">
        <v>20029731</v>
      </c>
      <c r="E42" s="94">
        <v>944780484.32000005</v>
      </c>
      <c r="F42" s="96">
        <v>20419524.989999998</v>
      </c>
    </row>
    <row r="43" spans="1:6" x14ac:dyDescent="0.2">
      <c r="A43" s="79"/>
      <c r="B43" s="86"/>
      <c r="C43" s="112"/>
      <c r="D43" s="112"/>
      <c r="E43" s="112"/>
      <c r="F43" s="112"/>
    </row>
    <row r="44" spans="1:6" x14ac:dyDescent="0.2">
      <c r="A44" s="79"/>
      <c r="B44" s="86"/>
      <c r="C44" s="86"/>
      <c r="D44" s="87"/>
      <c r="E44" s="88"/>
      <c r="F44" s="89"/>
    </row>
    <row r="45" spans="1:6" ht="15.75" x14ac:dyDescent="0.2">
      <c r="A45" s="84" t="s">
        <v>40</v>
      </c>
      <c r="B45" s="86"/>
      <c r="C45" s="86"/>
      <c r="D45" s="87"/>
      <c r="E45" s="88"/>
      <c r="F45" s="89"/>
    </row>
    <row r="46" spans="1:6" ht="13.5" thickBot="1" x14ac:dyDescent="0.25">
      <c r="A46" s="79"/>
      <c r="B46" s="86"/>
      <c r="C46" s="103"/>
      <c r="D46" s="103"/>
    </row>
    <row r="47" spans="1:6" x14ac:dyDescent="0.2">
      <c r="A47" s="138" t="s">
        <v>33</v>
      </c>
      <c r="B47" s="140" t="s">
        <v>15</v>
      </c>
      <c r="C47" s="142" t="s">
        <v>41</v>
      </c>
      <c r="D47" s="143"/>
      <c r="E47" s="104"/>
      <c r="F47" s="104"/>
    </row>
    <row r="48" spans="1:6" ht="13.5" thickBot="1" x14ac:dyDescent="0.25">
      <c r="A48" s="139"/>
      <c r="B48" s="141"/>
      <c r="C48" s="105" t="s">
        <v>42</v>
      </c>
      <c r="D48" s="106">
        <v>43039</v>
      </c>
      <c r="E48" s="33"/>
      <c r="F48" s="104"/>
    </row>
    <row r="49" spans="1:6" x14ac:dyDescent="0.2">
      <c r="A49" s="92" t="s">
        <v>38</v>
      </c>
      <c r="B49" s="58">
        <v>1</v>
      </c>
      <c r="C49" s="144">
        <v>1141347563.74</v>
      </c>
      <c r="D49" s="145"/>
      <c r="E49" s="107"/>
      <c r="F49" s="107"/>
    </row>
    <row r="50" spans="1:6" x14ac:dyDescent="0.2">
      <c r="A50" s="79"/>
      <c r="B50" s="86"/>
      <c r="C50" s="86"/>
      <c r="D50" s="113"/>
      <c r="E50" s="88"/>
      <c r="F50" s="89"/>
    </row>
    <row r="51" spans="1:6" x14ac:dyDescent="0.2">
      <c r="A51" s="79"/>
      <c r="B51" s="86"/>
      <c r="C51" s="86"/>
      <c r="D51" s="113"/>
      <c r="E51" s="88"/>
      <c r="F51" s="89"/>
    </row>
    <row r="52" spans="1:6" x14ac:dyDescent="0.2">
      <c r="A52" s="79"/>
      <c r="B52" s="86"/>
      <c r="C52" s="86"/>
      <c r="D52" s="87"/>
      <c r="E52" s="88"/>
      <c r="F52" s="89"/>
    </row>
    <row r="53" spans="1:6" ht="51" x14ac:dyDescent="0.25">
      <c r="A53" s="108" t="s">
        <v>43</v>
      </c>
      <c r="B53" s="109"/>
      <c r="C53" s="109"/>
      <c r="D53" s="110"/>
      <c r="E53" s="110"/>
      <c r="F53" s="111"/>
    </row>
  </sheetData>
  <mergeCells count="11">
    <mergeCell ref="A47:A48"/>
    <mergeCell ref="B47:B48"/>
    <mergeCell ref="C47:D47"/>
    <mergeCell ref="C49:D49"/>
    <mergeCell ref="A12:B12"/>
    <mergeCell ref="E12:F12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workbookViewId="0">
      <selection activeCell="F51" sqref="F51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44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8</v>
      </c>
      <c r="C10" s="15"/>
      <c r="D10" s="27"/>
      <c r="E10" s="28" t="s">
        <v>9</v>
      </c>
      <c r="F10" s="26" t="s">
        <v>10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48" t="s">
        <v>11</v>
      </c>
      <c r="B12" s="148"/>
      <c r="C12" s="134"/>
      <c r="D12" s="15"/>
      <c r="E12" s="149"/>
      <c r="F12" s="149"/>
    </row>
    <row r="13" spans="1:6" x14ac:dyDescent="0.2">
      <c r="A13" s="29"/>
      <c r="B13" s="30"/>
      <c r="C13" s="30"/>
      <c r="D13" s="15"/>
      <c r="E13" s="135"/>
      <c r="F13" s="135"/>
    </row>
    <row r="14" spans="1:6" x14ac:dyDescent="0.2">
      <c r="A14" s="31" t="s">
        <v>12</v>
      </c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12"/>
      <c r="B16" s="13"/>
      <c r="C16" s="15"/>
      <c r="D16" s="15"/>
      <c r="E16" s="33"/>
      <c r="F16" s="34"/>
    </row>
    <row r="17" spans="1:8" x14ac:dyDescent="0.2">
      <c r="A17" s="35"/>
      <c r="B17" s="36"/>
      <c r="C17" s="36"/>
      <c r="D17" s="36"/>
      <c r="E17" s="37"/>
      <c r="F17" s="15"/>
    </row>
    <row r="18" spans="1:8" ht="15.75" x14ac:dyDescent="0.2">
      <c r="A18" s="38" t="s">
        <v>13</v>
      </c>
      <c r="B18" s="39"/>
      <c r="C18" s="39"/>
      <c r="D18" s="40"/>
      <c r="E18" s="40"/>
      <c r="F18" s="40"/>
    </row>
    <row r="19" spans="1:8" ht="13.5" thickBot="1" x14ac:dyDescent="0.25">
      <c r="A19" s="41"/>
      <c r="B19" s="41"/>
      <c r="C19" s="41"/>
      <c r="D19" s="42"/>
      <c r="E19" s="42"/>
      <c r="F19" s="42"/>
    </row>
    <row r="20" spans="1:8" ht="38.25" x14ac:dyDescent="0.25">
      <c r="A20" s="43" t="s">
        <v>14</v>
      </c>
      <c r="B20" s="44"/>
      <c r="C20" s="45"/>
      <c r="D20" s="46" t="s">
        <v>15</v>
      </c>
      <c r="E20" s="47" t="s">
        <v>16</v>
      </c>
      <c r="F20" s="48" t="s">
        <v>17</v>
      </c>
    </row>
    <row r="21" spans="1:8" ht="13.5" thickBot="1" x14ac:dyDescent="0.25">
      <c r="A21" s="49"/>
      <c r="B21" s="50"/>
      <c r="C21" s="51"/>
      <c r="D21" s="52"/>
      <c r="E21" s="53" t="s">
        <v>18</v>
      </c>
      <c r="F21" s="54">
        <v>43069</v>
      </c>
      <c r="G21" s="55"/>
    </row>
    <row r="22" spans="1:8" x14ac:dyDescent="0.2">
      <c r="A22" s="56" t="s">
        <v>19</v>
      </c>
      <c r="B22" s="57"/>
      <c r="C22" s="57"/>
      <c r="D22" s="58">
        <v>1</v>
      </c>
      <c r="E22" s="59">
        <f>+E23+E26+E29+E34</f>
        <v>1246079</v>
      </c>
      <c r="F22" s="60">
        <f>+F23+F26+F29+F34</f>
        <v>100</v>
      </c>
    </row>
    <row r="23" spans="1:8" x14ac:dyDescent="0.2">
      <c r="A23" s="61" t="s">
        <v>20</v>
      </c>
      <c r="B23" s="62"/>
      <c r="C23" s="62"/>
      <c r="D23" s="63">
        <v>3</v>
      </c>
      <c r="E23" s="64">
        <f>E24+E25</f>
        <v>43183</v>
      </c>
      <c r="F23" s="65">
        <f>+F24+F25</f>
        <v>3.4655106136930325</v>
      </c>
    </row>
    <row r="24" spans="1:8" x14ac:dyDescent="0.2">
      <c r="A24" s="66" t="s">
        <v>21</v>
      </c>
      <c r="B24" s="67"/>
      <c r="C24" s="67"/>
      <c r="D24" s="63">
        <v>4</v>
      </c>
      <c r="E24" s="64">
        <v>43183</v>
      </c>
      <c r="F24" s="65">
        <f>E24/E22*100</f>
        <v>3.4655106136930325</v>
      </c>
    </row>
    <row r="25" spans="1:8" hidden="1" x14ac:dyDescent="0.2">
      <c r="A25" s="66" t="s">
        <v>22</v>
      </c>
      <c r="B25" s="67"/>
      <c r="C25" s="67"/>
      <c r="D25" s="63">
        <v>5</v>
      </c>
      <c r="E25" s="64">
        <v>0</v>
      </c>
      <c r="F25" s="65">
        <v>0</v>
      </c>
    </row>
    <row r="26" spans="1:8" x14ac:dyDescent="0.2">
      <c r="A26" s="61" t="s">
        <v>23</v>
      </c>
      <c r="B26" s="67"/>
      <c r="C26" s="67"/>
      <c r="D26" s="63">
        <v>9</v>
      </c>
      <c r="E26" s="64">
        <f>E27+E28</f>
        <v>0</v>
      </c>
      <c r="F26" s="65">
        <f>+F27+F28</f>
        <v>0</v>
      </c>
    </row>
    <row r="27" spans="1:8" x14ac:dyDescent="0.2">
      <c r="A27" s="66" t="s">
        <v>24</v>
      </c>
      <c r="B27" s="67"/>
      <c r="C27" s="67"/>
      <c r="D27" s="63">
        <v>10</v>
      </c>
      <c r="E27" s="64">
        <v>0</v>
      </c>
      <c r="F27" s="65">
        <f>E27/$E$22*100</f>
        <v>0</v>
      </c>
    </row>
    <row r="28" spans="1:8" x14ac:dyDescent="0.2">
      <c r="A28" s="66" t="s">
        <v>25</v>
      </c>
      <c r="B28" s="67"/>
      <c r="C28" s="67"/>
      <c r="D28" s="63">
        <v>11</v>
      </c>
      <c r="E28" s="64">
        <v>0</v>
      </c>
      <c r="F28" s="65">
        <f>E28/$E$22*100</f>
        <v>0</v>
      </c>
    </row>
    <row r="29" spans="1:8" x14ac:dyDescent="0.2">
      <c r="A29" s="61" t="s">
        <v>26</v>
      </c>
      <c r="B29" s="67"/>
      <c r="C29" s="67"/>
      <c r="D29" s="63">
        <v>12</v>
      </c>
      <c r="E29" s="64">
        <f>E30+E31</f>
        <v>1184800</v>
      </c>
      <c r="F29" s="65">
        <f>+F30+F31+F32</f>
        <v>95.082254014392348</v>
      </c>
    </row>
    <row r="30" spans="1:8" x14ac:dyDescent="0.2">
      <c r="A30" s="66" t="s">
        <v>27</v>
      </c>
      <c r="B30" s="67"/>
      <c r="C30" s="67"/>
      <c r="D30" s="63">
        <v>13</v>
      </c>
      <c r="E30" s="64">
        <v>0</v>
      </c>
      <c r="F30" s="65">
        <f>E30/$E$22*100</f>
        <v>0</v>
      </c>
      <c r="H30" s="68"/>
    </row>
    <row r="31" spans="1:8" x14ac:dyDescent="0.2">
      <c r="A31" s="66" t="s">
        <v>28</v>
      </c>
      <c r="B31" s="67"/>
      <c r="C31" s="67"/>
      <c r="D31" s="63">
        <v>14</v>
      </c>
      <c r="E31" s="64">
        <v>1184800</v>
      </c>
      <c r="F31" s="65">
        <f>E31/$E$22*100</f>
        <v>95.082254014392348</v>
      </c>
      <c r="H31" s="68"/>
    </row>
    <row r="32" spans="1:8" hidden="1" x14ac:dyDescent="0.2">
      <c r="A32" s="66" t="s">
        <v>29</v>
      </c>
      <c r="B32" s="67"/>
      <c r="C32" s="67"/>
      <c r="D32" s="63">
        <v>15</v>
      </c>
      <c r="E32" s="64">
        <v>0</v>
      </c>
      <c r="F32" s="65">
        <f t="shared" ref="F32:F33" si="0">E32/$E$22*100</f>
        <v>0</v>
      </c>
    </row>
    <row r="33" spans="1:6" hidden="1" x14ac:dyDescent="0.2">
      <c r="A33" s="69" t="s">
        <v>30</v>
      </c>
      <c r="B33" s="70"/>
      <c r="C33" s="70"/>
      <c r="D33" s="71">
        <v>24</v>
      </c>
      <c r="E33" s="72">
        <v>0</v>
      </c>
      <c r="F33" s="73">
        <f t="shared" si="0"/>
        <v>0</v>
      </c>
    </row>
    <row r="34" spans="1:6" ht="13.5" thickBot="1" x14ac:dyDescent="0.25">
      <c r="A34" s="74" t="s">
        <v>31</v>
      </c>
      <c r="B34" s="75"/>
      <c r="C34" s="75"/>
      <c r="D34" s="76">
        <v>24</v>
      </c>
      <c r="E34" s="77">
        <v>18096</v>
      </c>
      <c r="F34" s="78">
        <f>E34/$E$22*100</f>
        <v>1.4522353719146219</v>
      </c>
    </row>
    <row r="35" spans="1:6" x14ac:dyDescent="0.2">
      <c r="A35" s="79"/>
      <c r="B35" s="80"/>
      <c r="C35" s="80"/>
      <c r="D35" s="81"/>
      <c r="E35" s="82"/>
      <c r="F35" s="83"/>
    </row>
    <row r="36" spans="1:6" x14ac:dyDescent="0.2">
      <c r="A36" s="79"/>
      <c r="B36" s="80"/>
      <c r="C36" s="80"/>
      <c r="D36" s="81"/>
      <c r="E36" s="82"/>
      <c r="F36" s="83"/>
    </row>
    <row r="37" spans="1:6" ht="15.75" x14ac:dyDescent="0.2">
      <c r="A37" s="84" t="s">
        <v>32</v>
      </c>
      <c r="B37" s="85"/>
      <c r="C37" s="85"/>
      <c r="D37" s="85"/>
      <c r="E37" s="85"/>
      <c r="F37" s="85"/>
    </row>
    <row r="38" spans="1:6" ht="13.5" thickBot="1" x14ac:dyDescent="0.25">
      <c r="B38" s="86"/>
      <c r="C38" s="86"/>
      <c r="D38" s="87"/>
      <c r="E38" s="88"/>
      <c r="F38" s="89"/>
    </row>
    <row r="39" spans="1:6" x14ac:dyDescent="0.2">
      <c r="A39" s="150" t="s">
        <v>33</v>
      </c>
      <c r="B39" s="153" t="s">
        <v>15</v>
      </c>
      <c r="C39" s="155" t="s">
        <v>34</v>
      </c>
      <c r="D39" s="156"/>
      <c r="E39" s="155" t="s">
        <v>35</v>
      </c>
      <c r="F39" s="156"/>
    </row>
    <row r="40" spans="1:6" x14ac:dyDescent="0.2">
      <c r="A40" s="151"/>
      <c r="B40" s="154"/>
      <c r="C40" s="90" t="s">
        <v>36</v>
      </c>
      <c r="D40" s="91" t="s">
        <v>37</v>
      </c>
      <c r="E40" s="90" t="s">
        <v>36</v>
      </c>
      <c r="F40" s="91" t="s">
        <v>37</v>
      </c>
    </row>
    <row r="41" spans="1:6" ht="13.5" thickBot="1" x14ac:dyDescent="0.25">
      <c r="A41" s="152"/>
      <c r="B41" s="141"/>
      <c r="C41" s="157" t="s">
        <v>55</v>
      </c>
      <c r="D41" s="157"/>
      <c r="E41" s="157"/>
      <c r="F41" s="158"/>
    </row>
    <row r="42" spans="1:6" x14ac:dyDescent="0.2">
      <c r="A42" s="92" t="s">
        <v>38</v>
      </c>
      <c r="B42" s="93">
        <v>1</v>
      </c>
      <c r="C42" s="94">
        <v>125291403</v>
      </c>
      <c r="D42" s="95">
        <v>24934547</v>
      </c>
      <c r="E42" s="94">
        <v>128475255.77</v>
      </c>
      <c r="F42" s="96">
        <v>25599736.440000001</v>
      </c>
    </row>
    <row r="43" spans="1:6" x14ac:dyDescent="0.2">
      <c r="A43" s="79"/>
      <c r="B43" s="86"/>
      <c r="C43" s="112"/>
      <c r="D43" s="112"/>
      <c r="E43" s="112"/>
      <c r="F43" s="112"/>
    </row>
    <row r="44" spans="1:6" x14ac:dyDescent="0.2">
      <c r="A44" s="79"/>
      <c r="B44" s="86"/>
      <c r="C44" s="86"/>
      <c r="D44" s="87"/>
      <c r="E44" s="88"/>
      <c r="F44" s="89"/>
    </row>
    <row r="45" spans="1:6" ht="15.75" x14ac:dyDescent="0.2">
      <c r="A45" s="84" t="s">
        <v>40</v>
      </c>
      <c r="B45" s="86"/>
      <c r="C45" s="86"/>
      <c r="D45" s="87"/>
      <c r="E45" s="88"/>
      <c r="F45" s="89"/>
    </row>
    <row r="46" spans="1:6" ht="13.5" thickBot="1" x14ac:dyDescent="0.25">
      <c r="A46" s="79"/>
      <c r="B46" s="86"/>
      <c r="C46" s="103"/>
      <c r="D46" s="103"/>
    </row>
    <row r="47" spans="1:6" x14ac:dyDescent="0.2">
      <c r="A47" s="138" t="s">
        <v>33</v>
      </c>
      <c r="B47" s="140" t="s">
        <v>15</v>
      </c>
      <c r="C47" s="142" t="s">
        <v>41</v>
      </c>
      <c r="D47" s="143"/>
      <c r="E47" s="104"/>
      <c r="F47" s="104"/>
    </row>
    <row r="48" spans="1:6" ht="13.5" thickBot="1" x14ac:dyDescent="0.25">
      <c r="A48" s="139"/>
      <c r="B48" s="141"/>
      <c r="C48" s="105" t="s">
        <v>42</v>
      </c>
      <c r="D48" s="106">
        <v>43069</v>
      </c>
      <c r="E48" s="33"/>
      <c r="F48" s="104"/>
    </row>
    <row r="49" spans="1:6" x14ac:dyDescent="0.2">
      <c r="A49" s="92" t="s">
        <v>38</v>
      </c>
      <c r="B49" s="58">
        <v>1</v>
      </c>
      <c r="C49" s="144">
        <v>1232940979.1600001</v>
      </c>
      <c r="D49" s="145"/>
      <c r="E49" s="107"/>
      <c r="F49" s="107"/>
    </row>
    <row r="50" spans="1:6" x14ac:dyDescent="0.2">
      <c r="A50" s="79"/>
      <c r="B50" s="86"/>
      <c r="C50" s="86"/>
      <c r="D50" s="113"/>
      <c r="E50" s="88"/>
      <c r="F50" s="89"/>
    </row>
    <row r="51" spans="1:6" x14ac:dyDescent="0.2">
      <c r="A51" s="79"/>
      <c r="B51" s="86"/>
      <c r="C51" s="86"/>
      <c r="D51" s="113"/>
      <c r="E51" s="88"/>
      <c r="F51" s="89"/>
    </row>
    <row r="52" spans="1:6" x14ac:dyDescent="0.2">
      <c r="A52" s="79"/>
      <c r="B52" s="86"/>
      <c r="C52" s="86"/>
      <c r="D52" s="87"/>
      <c r="E52" s="88"/>
      <c r="F52" s="89"/>
    </row>
    <row r="53" spans="1:6" ht="51" x14ac:dyDescent="0.25">
      <c r="A53" s="108" t="s">
        <v>43</v>
      </c>
      <c r="B53" s="109"/>
      <c r="C53" s="109"/>
      <c r="D53" s="110"/>
      <c r="E53" s="110"/>
      <c r="F53" s="111"/>
    </row>
  </sheetData>
  <mergeCells count="11">
    <mergeCell ref="A47:A48"/>
    <mergeCell ref="B47:B48"/>
    <mergeCell ref="C47:D47"/>
    <mergeCell ref="C49:D49"/>
    <mergeCell ref="A12:B12"/>
    <mergeCell ref="E12:F12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tabSelected="1" workbookViewId="0">
      <selection activeCell="H11" sqref="H11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44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8</v>
      </c>
      <c r="C10" s="15"/>
      <c r="D10" s="27"/>
      <c r="E10" s="28" t="s">
        <v>9</v>
      </c>
      <c r="F10" s="26" t="s">
        <v>10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48" t="s">
        <v>11</v>
      </c>
      <c r="B12" s="148"/>
      <c r="C12" s="136"/>
      <c r="D12" s="15"/>
      <c r="E12" s="149"/>
      <c r="F12" s="149"/>
    </row>
    <row r="13" spans="1:6" x14ac:dyDescent="0.2">
      <c r="A13" s="29"/>
      <c r="B13" s="30"/>
      <c r="C13" s="30"/>
      <c r="D13" s="15"/>
      <c r="E13" s="137"/>
      <c r="F13" s="137"/>
    </row>
    <row r="14" spans="1:6" x14ac:dyDescent="0.2">
      <c r="A14" s="31" t="s">
        <v>12</v>
      </c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12"/>
      <c r="B16" s="13"/>
      <c r="C16" s="15"/>
      <c r="D16" s="15"/>
      <c r="E16" s="33"/>
      <c r="F16" s="34"/>
    </row>
    <row r="17" spans="1:8" x14ac:dyDescent="0.2">
      <c r="A17" s="35"/>
      <c r="B17" s="36"/>
      <c r="C17" s="36"/>
      <c r="D17" s="36"/>
      <c r="E17" s="37"/>
      <c r="F17" s="15"/>
    </row>
    <row r="18" spans="1:8" ht="15.75" x14ac:dyDescent="0.2">
      <c r="A18" s="38" t="s">
        <v>13</v>
      </c>
      <c r="B18" s="39"/>
      <c r="C18" s="39"/>
      <c r="D18" s="40"/>
      <c r="E18" s="40"/>
      <c r="F18" s="40"/>
    </row>
    <row r="19" spans="1:8" ht="13.5" thickBot="1" x14ac:dyDescent="0.25">
      <c r="A19" s="41"/>
      <c r="B19" s="41"/>
      <c r="C19" s="41"/>
      <c r="D19" s="42"/>
      <c r="E19" s="42"/>
      <c r="F19" s="42"/>
    </row>
    <row r="20" spans="1:8" ht="38.25" x14ac:dyDescent="0.25">
      <c r="A20" s="43" t="s">
        <v>14</v>
      </c>
      <c r="B20" s="44"/>
      <c r="C20" s="45"/>
      <c r="D20" s="46" t="s">
        <v>15</v>
      </c>
      <c r="E20" s="47" t="s">
        <v>16</v>
      </c>
      <c r="F20" s="48" t="s">
        <v>17</v>
      </c>
    </row>
    <row r="21" spans="1:8" ht="13.5" thickBot="1" x14ac:dyDescent="0.25">
      <c r="A21" s="49"/>
      <c r="B21" s="50"/>
      <c r="C21" s="51"/>
      <c r="D21" s="52"/>
      <c r="E21" s="53" t="s">
        <v>18</v>
      </c>
      <c r="F21" s="54">
        <v>43100</v>
      </c>
      <c r="G21" s="55"/>
    </row>
    <row r="22" spans="1:8" x14ac:dyDescent="0.2">
      <c r="A22" s="56" t="s">
        <v>19</v>
      </c>
      <c r="B22" s="57"/>
      <c r="C22" s="57"/>
      <c r="D22" s="58">
        <v>1</v>
      </c>
      <c r="E22" s="59">
        <f>+E23+E26+E29+E34</f>
        <v>1353559</v>
      </c>
      <c r="F22" s="60">
        <f>+F23+F26+F29+F34</f>
        <v>100</v>
      </c>
    </row>
    <row r="23" spans="1:8" x14ac:dyDescent="0.2">
      <c r="A23" s="61" t="s">
        <v>20</v>
      </c>
      <c r="B23" s="62"/>
      <c r="C23" s="62"/>
      <c r="D23" s="63">
        <v>3</v>
      </c>
      <c r="E23" s="64">
        <f>E24+E25</f>
        <v>51577</v>
      </c>
      <c r="F23" s="65">
        <f>+F24+F25</f>
        <v>3.8104729827070707</v>
      </c>
    </row>
    <row r="24" spans="1:8" x14ac:dyDescent="0.2">
      <c r="A24" s="66" t="s">
        <v>21</v>
      </c>
      <c r="B24" s="67"/>
      <c r="C24" s="67"/>
      <c r="D24" s="63">
        <v>4</v>
      </c>
      <c r="E24" s="64">
        <v>51577</v>
      </c>
      <c r="F24" s="65">
        <f>E24/E22*100</f>
        <v>3.8104729827070707</v>
      </c>
    </row>
    <row r="25" spans="1:8" hidden="1" x14ac:dyDescent="0.2">
      <c r="A25" s="66" t="s">
        <v>22</v>
      </c>
      <c r="B25" s="67"/>
      <c r="C25" s="67"/>
      <c r="D25" s="63">
        <v>5</v>
      </c>
      <c r="E25" s="64">
        <v>0</v>
      </c>
      <c r="F25" s="65">
        <v>0</v>
      </c>
    </row>
    <row r="26" spans="1:8" x14ac:dyDescent="0.2">
      <c r="A26" s="61" t="s">
        <v>23</v>
      </c>
      <c r="B26" s="67"/>
      <c r="C26" s="67"/>
      <c r="D26" s="63">
        <v>9</v>
      </c>
      <c r="E26" s="64">
        <f>E27+E28</f>
        <v>0</v>
      </c>
      <c r="F26" s="65">
        <f>+F27+F28</f>
        <v>0</v>
      </c>
    </row>
    <row r="27" spans="1:8" x14ac:dyDescent="0.2">
      <c r="A27" s="66" t="s">
        <v>24</v>
      </c>
      <c r="B27" s="67"/>
      <c r="C27" s="67"/>
      <c r="D27" s="63">
        <v>10</v>
      </c>
      <c r="E27" s="64">
        <v>0</v>
      </c>
      <c r="F27" s="65">
        <f>E27/$E$22*100</f>
        <v>0</v>
      </c>
    </row>
    <row r="28" spans="1:8" x14ac:dyDescent="0.2">
      <c r="A28" s="66" t="s">
        <v>25</v>
      </c>
      <c r="B28" s="67"/>
      <c r="C28" s="67"/>
      <c r="D28" s="63">
        <v>11</v>
      </c>
      <c r="E28" s="64">
        <v>0</v>
      </c>
      <c r="F28" s="65">
        <f>E28/$E$22*100</f>
        <v>0</v>
      </c>
    </row>
    <row r="29" spans="1:8" x14ac:dyDescent="0.2">
      <c r="A29" s="61" t="s">
        <v>26</v>
      </c>
      <c r="B29" s="67"/>
      <c r="C29" s="67"/>
      <c r="D29" s="63">
        <v>12</v>
      </c>
      <c r="E29" s="64">
        <f>E30+E31</f>
        <v>1294628</v>
      </c>
      <c r="F29" s="65">
        <f>+F30+F31+F32</f>
        <v>95.646218598524342</v>
      </c>
    </row>
    <row r="30" spans="1:8" x14ac:dyDescent="0.2">
      <c r="A30" s="66" t="s">
        <v>27</v>
      </c>
      <c r="B30" s="67"/>
      <c r="C30" s="67"/>
      <c r="D30" s="63">
        <v>13</v>
      </c>
      <c r="E30" s="64">
        <v>0</v>
      </c>
      <c r="F30" s="65">
        <f>E30/$E$22*100</f>
        <v>0</v>
      </c>
      <c r="H30" s="68"/>
    </row>
    <row r="31" spans="1:8" x14ac:dyDescent="0.2">
      <c r="A31" s="66" t="s">
        <v>28</v>
      </c>
      <c r="B31" s="67"/>
      <c r="C31" s="67"/>
      <c r="D31" s="63">
        <v>14</v>
      </c>
      <c r="E31" s="64">
        <v>1294628</v>
      </c>
      <c r="F31" s="65">
        <f>E31/$E$22*100</f>
        <v>95.646218598524342</v>
      </c>
      <c r="H31" s="68"/>
    </row>
    <row r="32" spans="1:8" hidden="1" x14ac:dyDescent="0.2">
      <c r="A32" s="66" t="s">
        <v>29</v>
      </c>
      <c r="B32" s="67"/>
      <c r="C32" s="67"/>
      <c r="D32" s="63">
        <v>15</v>
      </c>
      <c r="E32" s="64">
        <v>0</v>
      </c>
      <c r="F32" s="65">
        <f t="shared" ref="F32:F33" si="0">E32/$E$22*100</f>
        <v>0</v>
      </c>
    </row>
    <row r="33" spans="1:6" hidden="1" x14ac:dyDescent="0.2">
      <c r="A33" s="69" t="s">
        <v>30</v>
      </c>
      <c r="B33" s="70"/>
      <c r="C33" s="70"/>
      <c r="D33" s="71">
        <v>24</v>
      </c>
      <c r="E33" s="72">
        <v>0</v>
      </c>
      <c r="F33" s="73">
        <f t="shared" si="0"/>
        <v>0</v>
      </c>
    </row>
    <row r="34" spans="1:6" ht="13.5" thickBot="1" x14ac:dyDescent="0.25">
      <c r="A34" s="74" t="s">
        <v>31</v>
      </c>
      <c r="B34" s="75"/>
      <c r="C34" s="75"/>
      <c r="D34" s="76">
        <v>24</v>
      </c>
      <c r="E34" s="77">
        <v>7354</v>
      </c>
      <c r="F34" s="78">
        <f>E34/$E$22*100</f>
        <v>0.54330841876859448</v>
      </c>
    </row>
    <row r="35" spans="1:6" x14ac:dyDescent="0.2">
      <c r="A35" s="79"/>
      <c r="B35" s="80"/>
      <c r="C35" s="80"/>
      <c r="D35" s="81"/>
      <c r="E35" s="82"/>
      <c r="F35" s="83"/>
    </row>
    <row r="36" spans="1:6" x14ac:dyDescent="0.2">
      <c r="A36" s="79"/>
      <c r="B36" s="80"/>
      <c r="C36" s="80"/>
      <c r="D36" s="81"/>
      <c r="E36" s="82"/>
      <c r="F36" s="83"/>
    </row>
    <row r="37" spans="1:6" ht="15.75" x14ac:dyDescent="0.2">
      <c r="A37" s="84" t="s">
        <v>32</v>
      </c>
      <c r="B37" s="85"/>
      <c r="C37" s="85"/>
      <c r="D37" s="85"/>
      <c r="E37" s="85"/>
      <c r="F37" s="85"/>
    </row>
    <row r="38" spans="1:6" ht="13.5" thickBot="1" x14ac:dyDescent="0.25">
      <c r="B38" s="86"/>
      <c r="C38" s="86"/>
      <c r="D38" s="87"/>
      <c r="E38" s="88"/>
      <c r="F38" s="89"/>
    </row>
    <row r="39" spans="1:6" x14ac:dyDescent="0.2">
      <c r="A39" s="150" t="s">
        <v>33</v>
      </c>
      <c r="B39" s="153" t="s">
        <v>15</v>
      </c>
      <c r="C39" s="155" t="s">
        <v>34</v>
      </c>
      <c r="D39" s="156"/>
      <c r="E39" s="155" t="s">
        <v>35</v>
      </c>
      <c r="F39" s="156"/>
    </row>
    <row r="40" spans="1:6" x14ac:dyDescent="0.2">
      <c r="A40" s="151"/>
      <c r="B40" s="154"/>
      <c r="C40" s="90" t="s">
        <v>36</v>
      </c>
      <c r="D40" s="91" t="s">
        <v>37</v>
      </c>
      <c r="E40" s="90" t="s">
        <v>36</v>
      </c>
      <c r="F40" s="91" t="s">
        <v>37</v>
      </c>
    </row>
    <row r="41" spans="1:6" ht="13.5" thickBot="1" x14ac:dyDescent="0.25">
      <c r="A41" s="152"/>
      <c r="B41" s="141"/>
      <c r="C41" s="157" t="s">
        <v>56</v>
      </c>
      <c r="D41" s="157"/>
      <c r="E41" s="157"/>
      <c r="F41" s="158"/>
    </row>
    <row r="42" spans="1:6" x14ac:dyDescent="0.2">
      <c r="A42" s="92" t="s">
        <v>38</v>
      </c>
      <c r="B42" s="93">
        <v>1</v>
      </c>
      <c r="C42" s="94">
        <v>128632394</v>
      </c>
      <c r="D42" s="95">
        <v>20347281</v>
      </c>
      <c r="E42" s="94">
        <v>131866502.79000001</v>
      </c>
      <c r="F42" s="96">
        <v>20848938.800000001</v>
      </c>
    </row>
    <row r="43" spans="1:6" x14ac:dyDescent="0.2">
      <c r="A43" s="79"/>
      <c r="B43" s="86"/>
      <c r="C43" s="112"/>
      <c r="D43" s="112"/>
      <c r="E43" s="112"/>
      <c r="F43" s="112"/>
    </row>
    <row r="44" spans="1:6" x14ac:dyDescent="0.2">
      <c r="A44" s="79"/>
      <c r="B44" s="86"/>
      <c r="C44" s="86"/>
      <c r="D44" s="87"/>
      <c r="E44" s="88"/>
      <c r="F44" s="89"/>
    </row>
    <row r="45" spans="1:6" ht="15.75" x14ac:dyDescent="0.2">
      <c r="A45" s="84" t="s">
        <v>40</v>
      </c>
      <c r="B45" s="86"/>
      <c r="C45" s="86"/>
      <c r="D45" s="87"/>
      <c r="E45" s="88"/>
      <c r="F45" s="89"/>
    </row>
    <row r="46" spans="1:6" ht="13.5" thickBot="1" x14ac:dyDescent="0.25">
      <c r="A46" s="79"/>
      <c r="B46" s="86"/>
      <c r="C46" s="103"/>
      <c r="D46" s="103"/>
    </row>
    <row r="47" spans="1:6" x14ac:dyDescent="0.2">
      <c r="A47" s="138" t="s">
        <v>33</v>
      </c>
      <c r="B47" s="140" t="s">
        <v>15</v>
      </c>
      <c r="C47" s="142" t="s">
        <v>41</v>
      </c>
      <c r="D47" s="143"/>
      <c r="E47" s="104"/>
      <c r="F47" s="104"/>
    </row>
    <row r="48" spans="1:6" ht="13.5" thickBot="1" x14ac:dyDescent="0.25">
      <c r="A48" s="139"/>
      <c r="B48" s="141"/>
      <c r="C48" s="105" t="s">
        <v>42</v>
      </c>
      <c r="D48" s="106">
        <v>43097</v>
      </c>
      <c r="E48" s="33"/>
      <c r="F48" s="104"/>
    </row>
    <row r="49" spans="1:6" x14ac:dyDescent="0.2">
      <c r="A49" s="92" t="s">
        <v>38</v>
      </c>
      <c r="B49" s="58">
        <v>1</v>
      </c>
      <c r="C49" s="144">
        <v>1340017288.0899999</v>
      </c>
      <c r="D49" s="145"/>
      <c r="E49" s="107"/>
      <c r="F49" s="107"/>
    </row>
    <row r="50" spans="1:6" x14ac:dyDescent="0.2">
      <c r="A50" s="79"/>
      <c r="B50" s="86"/>
      <c r="C50" s="86"/>
      <c r="D50" s="113"/>
      <c r="E50" s="88"/>
      <c r="F50" s="89"/>
    </row>
    <row r="51" spans="1:6" x14ac:dyDescent="0.2">
      <c r="A51" s="79"/>
      <c r="B51" s="86"/>
      <c r="C51" s="86"/>
      <c r="D51" s="113"/>
      <c r="E51" s="88"/>
      <c r="F51" s="89"/>
    </row>
    <row r="52" spans="1:6" x14ac:dyDescent="0.2">
      <c r="A52" s="79"/>
      <c r="B52" s="86"/>
      <c r="C52" s="86"/>
      <c r="D52" s="87"/>
      <c r="E52" s="88"/>
      <c r="F52" s="89"/>
    </row>
    <row r="53" spans="1:6" ht="51" x14ac:dyDescent="0.25">
      <c r="A53" s="108" t="s">
        <v>43</v>
      </c>
      <c r="B53" s="109"/>
      <c r="C53" s="109"/>
      <c r="D53" s="110"/>
      <c r="E53" s="110"/>
      <c r="F53" s="111"/>
    </row>
  </sheetData>
  <mergeCells count="11">
    <mergeCell ref="A47:A48"/>
    <mergeCell ref="B47:B48"/>
    <mergeCell ref="C47:D47"/>
    <mergeCell ref="C49:D49"/>
    <mergeCell ref="A12:B12"/>
    <mergeCell ref="E12:F12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workbookViewId="0">
      <selection activeCell="B36" sqref="B36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44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8</v>
      </c>
      <c r="C10" s="15"/>
      <c r="D10" s="27"/>
      <c r="E10" s="28" t="s">
        <v>9</v>
      </c>
      <c r="F10" s="26" t="s">
        <v>10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48" t="s">
        <v>11</v>
      </c>
      <c r="B12" s="148"/>
      <c r="C12" s="116"/>
      <c r="D12" s="15"/>
      <c r="E12" s="149"/>
      <c r="F12" s="149"/>
    </row>
    <row r="13" spans="1:6" x14ac:dyDescent="0.2">
      <c r="A13" s="29"/>
      <c r="B13" s="30"/>
      <c r="C13" s="30"/>
      <c r="D13" s="15"/>
      <c r="E13" s="117"/>
      <c r="F13" s="117"/>
    </row>
    <row r="14" spans="1:6" x14ac:dyDescent="0.2">
      <c r="A14" s="31" t="s">
        <v>12</v>
      </c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13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14</v>
      </c>
      <c r="B19" s="44"/>
      <c r="C19" s="45"/>
      <c r="D19" s="46" t="s">
        <v>15</v>
      </c>
      <c r="E19" s="47" t="s">
        <v>16</v>
      </c>
      <c r="F19" s="48" t="s">
        <v>17</v>
      </c>
    </row>
    <row r="20" spans="1:8" ht="13.5" thickBot="1" x14ac:dyDescent="0.25">
      <c r="A20" s="49"/>
      <c r="B20" s="50"/>
      <c r="C20" s="51"/>
      <c r="D20" s="52"/>
      <c r="E20" s="53" t="s">
        <v>18</v>
      </c>
      <c r="F20" s="54">
        <v>42794</v>
      </c>
      <c r="G20" s="55"/>
    </row>
    <row r="21" spans="1:8" x14ac:dyDescent="0.2">
      <c r="A21" s="56" t="s">
        <v>19</v>
      </c>
      <c r="B21" s="57"/>
      <c r="C21" s="57"/>
      <c r="D21" s="58">
        <v>1</v>
      </c>
      <c r="E21" s="59">
        <f>+E22+E25+E28+E33</f>
        <v>609283</v>
      </c>
      <c r="F21" s="60">
        <f>+F22+F25+F28+F33</f>
        <v>100.00000000000001</v>
      </c>
    </row>
    <row r="22" spans="1:8" x14ac:dyDescent="0.2">
      <c r="A22" s="61" t="s">
        <v>20</v>
      </c>
      <c r="B22" s="62"/>
      <c r="C22" s="62"/>
      <c r="D22" s="63">
        <v>3</v>
      </c>
      <c r="E22" s="64">
        <f>E23+E24</f>
        <v>16290</v>
      </c>
      <c r="F22" s="65">
        <f>+F23+F24</f>
        <v>2.6736344194733812</v>
      </c>
    </row>
    <row r="23" spans="1:8" x14ac:dyDescent="0.2">
      <c r="A23" s="66" t="s">
        <v>21</v>
      </c>
      <c r="B23" s="67"/>
      <c r="C23" s="67"/>
      <c r="D23" s="63">
        <v>4</v>
      </c>
      <c r="E23" s="64">
        <v>16290</v>
      </c>
      <c r="F23" s="65">
        <f>E23/E21*100</f>
        <v>2.6736344194733812</v>
      </c>
    </row>
    <row r="24" spans="1:8" hidden="1" x14ac:dyDescent="0.2">
      <c r="A24" s="66" t="s">
        <v>22</v>
      </c>
      <c r="B24" s="67"/>
      <c r="C24" s="67"/>
      <c r="D24" s="63">
        <v>5</v>
      </c>
      <c r="E24" s="64">
        <v>0</v>
      </c>
      <c r="F24" s="65">
        <v>0</v>
      </c>
    </row>
    <row r="25" spans="1:8" x14ac:dyDescent="0.2">
      <c r="A25" s="61" t="s">
        <v>23</v>
      </c>
      <c r="B25" s="67"/>
      <c r="C25" s="67"/>
      <c r="D25" s="63">
        <v>9</v>
      </c>
      <c r="E25" s="64">
        <f>E26+E27</f>
        <v>0</v>
      </c>
      <c r="F25" s="65">
        <f>+F26+F27</f>
        <v>0</v>
      </c>
    </row>
    <row r="26" spans="1:8" x14ac:dyDescent="0.2">
      <c r="A26" s="66" t="s">
        <v>24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x14ac:dyDescent="0.2">
      <c r="A27" s="66" t="s">
        <v>25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26</v>
      </c>
      <c r="B28" s="67"/>
      <c r="C28" s="67"/>
      <c r="D28" s="63">
        <v>12</v>
      </c>
      <c r="E28" s="64">
        <f>E29+E30</f>
        <v>592220</v>
      </c>
      <c r="F28" s="65">
        <f>+F29+F30+F31</f>
        <v>97.199495144292555</v>
      </c>
    </row>
    <row r="29" spans="1:8" x14ac:dyDescent="0.2">
      <c r="A29" s="66" t="s">
        <v>27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28</v>
      </c>
      <c r="B30" s="67"/>
      <c r="C30" s="67"/>
      <c r="D30" s="63">
        <v>14</v>
      </c>
      <c r="E30" s="64">
        <v>592220</v>
      </c>
      <c r="F30" s="65">
        <f>E30/$E$21*100</f>
        <v>97.199495144292555</v>
      </c>
      <c r="H30" s="68"/>
    </row>
    <row r="31" spans="1:8" hidden="1" x14ac:dyDescent="0.2">
      <c r="A31" s="66" t="s">
        <v>29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30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31</v>
      </c>
      <c r="B33" s="75"/>
      <c r="C33" s="75"/>
      <c r="D33" s="76">
        <v>24</v>
      </c>
      <c r="E33" s="77">
        <v>773</v>
      </c>
      <c r="F33" s="78">
        <f>E33/$E$21*100</f>
        <v>0.12687043623406527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32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50" t="s">
        <v>33</v>
      </c>
      <c r="B38" s="153" t="s">
        <v>15</v>
      </c>
      <c r="C38" s="155" t="s">
        <v>34</v>
      </c>
      <c r="D38" s="156"/>
      <c r="E38" s="155" t="s">
        <v>35</v>
      </c>
      <c r="F38" s="156"/>
    </row>
    <row r="39" spans="1:6" x14ac:dyDescent="0.2">
      <c r="A39" s="151"/>
      <c r="B39" s="154"/>
      <c r="C39" s="90" t="s">
        <v>36</v>
      </c>
      <c r="D39" s="91" t="s">
        <v>37</v>
      </c>
      <c r="E39" s="90" t="s">
        <v>36</v>
      </c>
      <c r="F39" s="91" t="s">
        <v>37</v>
      </c>
    </row>
    <row r="40" spans="1:6" ht="13.5" thickBot="1" x14ac:dyDescent="0.25">
      <c r="A40" s="152"/>
      <c r="B40" s="141"/>
      <c r="C40" s="157" t="s">
        <v>46</v>
      </c>
      <c r="D40" s="157"/>
      <c r="E40" s="157"/>
      <c r="F40" s="158"/>
    </row>
    <row r="41" spans="1:6" x14ac:dyDescent="0.2">
      <c r="A41" s="92" t="s">
        <v>38</v>
      </c>
      <c r="B41" s="93">
        <v>1</v>
      </c>
      <c r="C41" s="94">
        <v>1660281</v>
      </c>
      <c r="D41" s="95">
        <v>1855146</v>
      </c>
      <c r="E41" s="94">
        <v>1677098.43</v>
      </c>
      <c r="F41" s="96">
        <v>1878662.59</v>
      </c>
    </row>
    <row r="42" spans="1:6" ht="13.5" thickBot="1" x14ac:dyDescent="0.25">
      <c r="A42" s="97" t="s">
        <v>39</v>
      </c>
      <c r="B42" s="98">
        <v>2</v>
      </c>
      <c r="C42" s="99">
        <v>54490420</v>
      </c>
      <c r="D42" s="100">
        <v>2148145</v>
      </c>
      <c r="E42" s="101">
        <v>54408159.060000002</v>
      </c>
      <c r="F42" s="102">
        <v>2141651.21</v>
      </c>
    </row>
    <row r="43" spans="1:6" x14ac:dyDescent="0.2">
      <c r="A43" s="79"/>
      <c r="B43" s="86"/>
      <c r="C43" s="112"/>
      <c r="D43" s="112"/>
      <c r="E43" s="112"/>
      <c r="F43" s="112"/>
    </row>
    <row r="44" spans="1:6" x14ac:dyDescent="0.2">
      <c r="A44" s="79"/>
      <c r="B44" s="86"/>
      <c r="C44" s="86"/>
      <c r="D44" s="87"/>
      <c r="E44" s="88"/>
      <c r="F44" s="89"/>
    </row>
    <row r="45" spans="1:6" ht="15.75" x14ac:dyDescent="0.2">
      <c r="A45" s="84" t="s">
        <v>40</v>
      </c>
      <c r="B45" s="86"/>
      <c r="C45" s="86"/>
      <c r="D45" s="87"/>
      <c r="E45" s="88"/>
      <c r="F45" s="89"/>
    </row>
    <row r="46" spans="1:6" ht="13.5" thickBot="1" x14ac:dyDescent="0.25">
      <c r="A46" s="79"/>
      <c r="B46" s="86"/>
      <c r="C46" s="103"/>
      <c r="D46" s="103"/>
    </row>
    <row r="47" spans="1:6" x14ac:dyDescent="0.2">
      <c r="A47" s="138" t="s">
        <v>33</v>
      </c>
      <c r="B47" s="140" t="s">
        <v>15</v>
      </c>
      <c r="C47" s="142" t="s">
        <v>41</v>
      </c>
      <c r="D47" s="143"/>
      <c r="E47" s="104"/>
      <c r="F47" s="104"/>
    </row>
    <row r="48" spans="1:6" ht="13.5" thickBot="1" x14ac:dyDescent="0.25">
      <c r="A48" s="139"/>
      <c r="B48" s="141"/>
      <c r="C48" s="105" t="s">
        <v>42</v>
      </c>
      <c r="D48" s="106">
        <v>42794</v>
      </c>
      <c r="E48" s="33"/>
      <c r="F48" s="104"/>
    </row>
    <row r="49" spans="1:6" x14ac:dyDescent="0.2">
      <c r="A49" s="92" t="s">
        <v>38</v>
      </c>
      <c r="B49" s="58">
        <v>1</v>
      </c>
      <c r="C49" s="144">
        <v>182247290.87</v>
      </c>
      <c r="D49" s="145"/>
      <c r="E49" s="107"/>
      <c r="F49" s="107"/>
    </row>
    <row r="50" spans="1:6" ht="13.5" thickBot="1" x14ac:dyDescent="0.25">
      <c r="A50" s="97" t="s">
        <v>39</v>
      </c>
      <c r="B50" s="76">
        <v>2</v>
      </c>
      <c r="C50" s="146">
        <v>421301991.80000001</v>
      </c>
      <c r="D50" s="147"/>
      <c r="E50" s="107"/>
      <c r="F50" s="107"/>
    </row>
    <row r="51" spans="1:6" x14ac:dyDescent="0.2">
      <c r="A51" s="79"/>
      <c r="B51" s="86"/>
      <c r="C51" s="86"/>
      <c r="D51" s="113"/>
      <c r="E51" s="88"/>
      <c r="F51" s="89"/>
    </row>
    <row r="52" spans="1:6" x14ac:dyDescent="0.2">
      <c r="A52" s="79"/>
      <c r="B52" s="86"/>
      <c r="C52" s="86"/>
      <c r="D52" s="87"/>
      <c r="E52" s="88"/>
      <c r="F52" s="89"/>
    </row>
    <row r="53" spans="1:6" ht="51" x14ac:dyDescent="0.25">
      <c r="A53" s="108" t="s">
        <v>43</v>
      </c>
      <c r="B53" s="109"/>
      <c r="C53" s="109"/>
      <c r="D53" s="110"/>
      <c r="E53" s="110"/>
      <c r="F53" s="111"/>
    </row>
  </sheetData>
  <mergeCells count="12">
    <mergeCell ref="A12:B12"/>
    <mergeCell ref="E12:F12"/>
    <mergeCell ref="A38:A40"/>
    <mergeCell ref="B38:B40"/>
    <mergeCell ref="C38:D38"/>
    <mergeCell ref="E38:F38"/>
    <mergeCell ref="C40:F40"/>
    <mergeCell ref="A47:A48"/>
    <mergeCell ref="B47:B48"/>
    <mergeCell ref="C47:D47"/>
    <mergeCell ref="C49:D49"/>
    <mergeCell ref="C50:D5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workbookViewId="0">
      <selection activeCell="K48" sqref="K48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44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8</v>
      </c>
      <c r="C10" s="15"/>
      <c r="D10" s="27"/>
      <c r="E10" s="28" t="s">
        <v>9</v>
      </c>
      <c r="F10" s="26" t="s">
        <v>10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48" t="s">
        <v>11</v>
      </c>
      <c r="B12" s="148"/>
      <c r="C12" s="118"/>
      <c r="D12" s="15"/>
      <c r="E12" s="149"/>
      <c r="F12" s="149"/>
    </row>
    <row r="13" spans="1:6" x14ac:dyDescent="0.2">
      <c r="A13" s="29"/>
      <c r="B13" s="30"/>
      <c r="C13" s="30"/>
      <c r="D13" s="15"/>
      <c r="E13" s="119"/>
      <c r="F13" s="119"/>
    </row>
    <row r="14" spans="1:6" x14ac:dyDescent="0.2">
      <c r="A14" s="31" t="s">
        <v>12</v>
      </c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13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14</v>
      </c>
      <c r="B19" s="44"/>
      <c r="C19" s="45"/>
      <c r="D19" s="46" t="s">
        <v>15</v>
      </c>
      <c r="E19" s="47" t="s">
        <v>16</v>
      </c>
      <c r="F19" s="48" t="s">
        <v>17</v>
      </c>
    </row>
    <row r="20" spans="1:8" ht="13.5" thickBot="1" x14ac:dyDescent="0.25">
      <c r="A20" s="49"/>
      <c r="B20" s="50"/>
      <c r="C20" s="51"/>
      <c r="D20" s="52"/>
      <c r="E20" s="53" t="s">
        <v>18</v>
      </c>
      <c r="F20" s="54">
        <v>42825</v>
      </c>
      <c r="G20" s="55"/>
    </row>
    <row r="21" spans="1:8" x14ac:dyDescent="0.2">
      <c r="A21" s="56" t="s">
        <v>19</v>
      </c>
      <c r="B21" s="57"/>
      <c r="C21" s="57"/>
      <c r="D21" s="58">
        <v>1</v>
      </c>
      <c r="E21" s="59">
        <f>+E22+E25+E28+E33</f>
        <v>695771</v>
      </c>
      <c r="F21" s="60">
        <f>+F22+F25+F28+F33</f>
        <v>99.999999999999986</v>
      </c>
    </row>
    <row r="22" spans="1:8" x14ac:dyDescent="0.2">
      <c r="A22" s="61" t="s">
        <v>20</v>
      </c>
      <c r="B22" s="62"/>
      <c r="C22" s="62"/>
      <c r="D22" s="63">
        <v>3</v>
      </c>
      <c r="E22" s="64">
        <f>E23+E24</f>
        <v>30402</v>
      </c>
      <c r="F22" s="65">
        <f>+F23+F24</f>
        <v>4.3695411277561149</v>
      </c>
    </row>
    <row r="23" spans="1:8" x14ac:dyDescent="0.2">
      <c r="A23" s="66" t="s">
        <v>21</v>
      </c>
      <c r="B23" s="67"/>
      <c r="C23" s="67"/>
      <c r="D23" s="63">
        <v>4</v>
      </c>
      <c r="E23" s="64">
        <v>30402</v>
      </c>
      <c r="F23" s="65">
        <f>E23/E21*100</f>
        <v>4.3695411277561149</v>
      </c>
    </row>
    <row r="24" spans="1:8" hidden="1" x14ac:dyDescent="0.2">
      <c r="A24" s="66" t="s">
        <v>22</v>
      </c>
      <c r="B24" s="67"/>
      <c r="C24" s="67"/>
      <c r="D24" s="63">
        <v>5</v>
      </c>
      <c r="E24" s="64">
        <v>0</v>
      </c>
      <c r="F24" s="65">
        <v>0</v>
      </c>
    </row>
    <row r="25" spans="1:8" x14ac:dyDescent="0.2">
      <c r="A25" s="61" t="s">
        <v>23</v>
      </c>
      <c r="B25" s="67"/>
      <c r="C25" s="67"/>
      <c r="D25" s="63">
        <v>9</v>
      </c>
      <c r="E25" s="64">
        <f>E26+E27</f>
        <v>0</v>
      </c>
      <c r="F25" s="65">
        <f>+F26+F27</f>
        <v>0</v>
      </c>
    </row>
    <row r="26" spans="1:8" x14ac:dyDescent="0.2">
      <c r="A26" s="66" t="s">
        <v>24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x14ac:dyDescent="0.2">
      <c r="A27" s="66" t="s">
        <v>25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26</v>
      </c>
      <c r="B28" s="67"/>
      <c r="C28" s="67"/>
      <c r="D28" s="63">
        <v>12</v>
      </c>
      <c r="E28" s="64">
        <f>E29+E30</f>
        <v>664183</v>
      </c>
      <c r="F28" s="65">
        <f>+F29+F30+F31</f>
        <v>95.460000488666523</v>
      </c>
    </row>
    <row r="29" spans="1:8" x14ac:dyDescent="0.2">
      <c r="A29" s="66" t="s">
        <v>27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28</v>
      </c>
      <c r="B30" s="67"/>
      <c r="C30" s="67"/>
      <c r="D30" s="63">
        <v>14</v>
      </c>
      <c r="E30" s="64">
        <v>664183</v>
      </c>
      <c r="F30" s="65">
        <f>E30/$E$21*100</f>
        <v>95.460000488666523</v>
      </c>
      <c r="H30" s="68"/>
    </row>
    <row r="31" spans="1:8" hidden="1" x14ac:dyDescent="0.2">
      <c r="A31" s="66" t="s">
        <v>29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30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31</v>
      </c>
      <c r="B33" s="75"/>
      <c r="C33" s="75"/>
      <c r="D33" s="76">
        <v>24</v>
      </c>
      <c r="E33" s="77">
        <v>1186</v>
      </c>
      <c r="F33" s="78">
        <f>E33/$E$21*100</f>
        <v>0.17045838357735518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32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50" t="s">
        <v>33</v>
      </c>
      <c r="B38" s="153" t="s">
        <v>15</v>
      </c>
      <c r="C38" s="155" t="s">
        <v>34</v>
      </c>
      <c r="D38" s="156"/>
      <c r="E38" s="155" t="s">
        <v>35</v>
      </c>
      <c r="F38" s="156"/>
    </row>
    <row r="39" spans="1:6" x14ac:dyDescent="0.2">
      <c r="A39" s="151"/>
      <c r="B39" s="154"/>
      <c r="C39" s="90" t="s">
        <v>36</v>
      </c>
      <c r="D39" s="91" t="s">
        <v>37</v>
      </c>
      <c r="E39" s="90" t="s">
        <v>36</v>
      </c>
      <c r="F39" s="91" t="s">
        <v>37</v>
      </c>
    </row>
    <row r="40" spans="1:6" ht="13.5" thickBot="1" x14ac:dyDescent="0.25">
      <c r="A40" s="152"/>
      <c r="B40" s="141"/>
      <c r="C40" s="157" t="s">
        <v>47</v>
      </c>
      <c r="D40" s="157"/>
      <c r="E40" s="157"/>
      <c r="F40" s="158"/>
    </row>
    <row r="41" spans="1:6" x14ac:dyDescent="0.2">
      <c r="A41" s="92" t="s">
        <v>38</v>
      </c>
      <c r="B41" s="93">
        <v>1</v>
      </c>
      <c r="C41" s="94">
        <v>3896025</v>
      </c>
      <c r="D41" s="95">
        <v>1726675</v>
      </c>
      <c r="E41" s="94">
        <v>3964914.17</v>
      </c>
      <c r="F41" s="96">
        <v>1760995.4</v>
      </c>
    </row>
    <row r="42" spans="1:6" ht="13.5" thickBot="1" x14ac:dyDescent="0.25">
      <c r="A42" s="97" t="s">
        <v>39</v>
      </c>
      <c r="B42" s="98">
        <v>2</v>
      </c>
      <c r="C42" s="99">
        <v>64783741</v>
      </c>
      <c r="D42" s="100">
        <v>3616346</v>
      </c>
      <c r="E42" s="101">
        <v>65183773.189999998</v>
      </c>
      <c r="F42" s="102">
        <v>3627027.12</v>
      </c>
    </row>
    <row r="43" spans="1:6" x14ac:dyDescent="0.2">
      <c r="A43" s="79"/>
      <c r="B43" s="86"/>
      <c r="C43" s="112"/>
      <c r="D43" s="112"/>
      <c r="E43" s="112"/>
      <c r="F43" s="112"/>
    </row>
    <row r="44" spans="1:6" x14ac:dyDescent="0.2">
      <c r="A44" s="79"/>
      <c r="B44" s="86"/>
      <c r="C44" s="86"/>
      <c r="D44" s="87"/>
      <c r="E44" s="88"/>
      <c r="F44" s="89"/>
    </row>
    <row r="45" spans="1:6" ht="15.75" x14ac:dyDescent="0.2">
      <c r="A45" s="84" t="s">
        <v>40</v>
      </c>
      <c r="B45" s="86"/>
      <c r="C45" s="86"/>
      <c r="D45" s="87"/>
      <c r="E45" s="88"/>
      <c r="F45" s="89"/>
    </row>
    <row r="46" spans="1:6" ht="13.5" thickBot="1" x14ac:dyDescent="0.25">
      <c r="A46" s="79"/>
      <c r="B46" s="86"/>
      <c r="C46" s="103"/>
      <c r="D46" s="103"/>
    </row>
    <row r="47" spans="1:6" x14ac:dyDescent="0.2">
      <c r="A47" s="138" t="s">
        <v>33</v>
      </c>
      <c r="B47" s="140" t="s">
        <v>15</v>
      </c>
      <c r="C47" s="142" t="s">
        <v>41</v>
      </c>
      <c r="D47" s="143"/>
      <c r="E47" s="104"/>
      <c r="F47" s="104"/>
    </row>
    <row r="48" spans="1:6" ht="13.5" thickBot="1" x14ac:dyDescent="0.25">
      <c r="A48" s="139"/>
      <c r="B48" s="141"/>
      <c r="C48" s="105" t="s">
        <v>42</v>
      </c>
      <c r="D48" s="106">
        <v>42825</v>
      </c>
      <c r="E48" s="33"/>
      <c r="F48" s="104"/>
    </row>
    <row r="49" spans="1:6" x14ac:dyDescent="0.2">
      <c r="A49" s="92" t="s">
        <v>38</v>
      </c>
      <c r="B49" s="58">
        <v>1</v>
      </c>
      <c r="C49" s="144">
        <v>184672551.83000001</v>
      </c>
      <c r="D49" s="145"/>
      <c r="E49" s="107"/>
      <c r="F49" s="107"/>
    </row>
    <row r="50" spans="1:6" ht="13.5" thickBot="1" x14ac:dyDescent="0.25">
      <c r="A50" s="97" t="s">
        <v>39</v>
      </c>
      <c r="B50" s="76">
        <v>2</v>
      </c>
      <c r="C50" s="146">
        <v>483527672.63</v>
      </c>
      <c r="D50" s="147"/>
      <c r="E50" s="107"/>
      <c r="F50" s="107"/>
    </row>
    <row r="51" spans="1:6" x14ac:dyDescent="0.2">
      <c r="A51" s="79"/>
      <c r="B51" s="86"/>
      <c r="C51" s="86"/>
      <c r="D51" s="113"/>
      <c r="E51" s="88"/>
      <c r="F51" s="89"/>
    </row>
    <row r="52" spans="1:6" x14ac:dyDescent="0.2">
      <c r="A52" s="79"/>
      <c r="B52" s="86"/>
      <c r="C52" s="86"/>
      <c r="D52" s="87"/>
      <c r="E52" s="88"/>
      <c r="F52" s="89"/>
    </row>
    <row r="53" spans="1:6" ht="51" x14ac:dyDescent="0.25">
      <c r="A53" s="108" t="s">
        <v>43</v>
      </c>
      <c r="B53" s="109"/>
      <c r="C53" s="109"/>
      <c r="D53" s="110"/>
      <c r="E53" s="110"/>
      <c r="F53" s="111"/>
    </row>
  </sheetData>
  <mergeCells count="12">
    <mergeCell ref="A47:A48"/>
    <mergeCell ref="B47:B48"/>
    <mergeCell ref="C47:D47"/>
    <mergeCell ref="C49:D49"/>
    <mergeCell ref="C50:D50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workbookViewId="0">
      <selection activeCell="H33" sqref="H33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44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8</v>
      </c>
      <c r="C10" s="15"/>
      <c r="D10" s="27"/>
      <c r="E10" s="28" t="s">
        <v>9</v>
      </c>
      <c r="F10" s="26" t="s">
        <v>10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48" t="s">
        <v>11</v>
      </c>
      <c r="B12" s="148"/>
      <c r="C12" s="120"/>
      <c r="D12" s="15"/>
      <c r="E12" s="149"/>
      <c r="F12" s="149"/>
    </row>
    <row r="13" spans="1:6" x14ac:dyDescent="0.2">
      <c r="A13" s="29"/>
      <c r="B13" s="30"/>
      <c r="C13" s="30"/>
      <c r="D13" s="15"/>
      <c r="E13" s="121"/>
      <c r="F13" s="121"/>
    </row>
    <row r="14" spans="1:6" x14ac:dyDescent="0.2">
      <c r="A14" s="31" t="s">
        <v>12</v>
      </c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13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14</v>
      </c>
      <c r="B19" s="44"/>
      <c r="C19" s="45"/>
      <c r="D19" s="46" t="s">
        <v>15</v>
      </c>
      <c r="E19" s="47" t="s">
        <v>16</v>
      </c>
      <c r="F19" s="48" t="s">
        <v>17</v>
      </c>
    </row>
    <row r="20" spans="1:8" ht="13.5" thickBot="1" x14ac:dyDescent="0.25">
      <c r="A20" s="49"/>
      <c r="B20" s="50"/>
      <c r="C20" s="51"/>
      <c r="D20" s="52"/>
      <c r="E20" s="53" t="s">
        <v>18</v>
      </c>
      <c r="F20" s="54">
        <v>42855</v>
      </c>
      <c r="G20" s="55"/>
    </row>
    <row r="21" spans="1:8" x14ac:dyDescent="0.2">
      <c r="A21" s="56" t="s">
        <v>19</v>
      </c>
      <c r="B21" s="57"/>
      <c r="C21" s="57"/>
      <c r="D21" s="58">
        <v>1</v>
      </c>
      <c r="E21" s="59">
        <f>+E22+E25+E28+E33</f>
        <v>759251</v>
      </c>
      <c r="F21" s="60">
        <f>+F22+F25+F28+F33</f>
        <v>100</v>
      </c>
    </row>
    <row r="22" spans="1:8" x14ac:dyDescent="0.2">
      <c r="A22" s="61" t="s">
        <v>20</v>
      </c>
      <c r="B22" s="62"/>
      <c r="C22" s="62"/>
      <c r="D22" s="63">
        <v>3</v>
      </c>
      <c r="E22" s="64">
        <f>E23+E24</f>
        <v>49281</v>
      </c>
      <c r="F22" s="65">
        <f>+F23+F24</f>
        <v>6.4907388992572939</v>
      </c>
    </row>
    <row r="23" spans="1:8" x14ac:dyDescent="0.2">
      <c r="A23" s="66" t="s">
        <v>21</v>
      </c>
      <c r="B23" s="67"/>
      <c r="C23" s="67"/>
      <c r="D23" s="63">
        <v>4</v>
      </c>
      <c r="E23" s="64">
        <v>49281</v>
      </c>
      <c r="F23" s="65">
        <f>E23/E21*100</f>
        <v>6.4907388992572939</v>
      </c>
    </row>
    <row r="24" spans="1:8" hidden="1" x14ac:dyDescent="0.2">
      <c r="A24" s="66" t="s">
        <v>22</v>
      </c>
      <c r="B24" s="67"/>
      <c r="C24" s="67"/>
      <c r="D24" s="63">
        <v>5</v>
      </c>
      <c r="E24" s="64">
        <v>0</v>
      </c>
      <c r="F24" s="65">
        <v>0</v>
      </c>
    </row>
    <row r="25" spans="1:8" x14ac:dyDescent="0.2">
      <c r="A25" s="61" t="s">
        <v>23</v>
      </c>
      <c r="B25" s="67"/>
      <c r="C25" s="67"/>
      <c r="D25" s="63">
        <v>9</v>
      </c>
      <c r="E25" s="64">
        <f>E26+E27</f>
        <v>0</v>
      </c>
      <c r="F25" s="65">
        <f>+F26+F27</f>
        <v>0</v>
      </c>
    </row>
    <row r="26" spans="1:8" x14ac:dyDescent="0.2">
      <c r="A26" s="66" t="s">
        <v>24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x14ac:dyDescent="0.2">
      <c r="A27" s="66" t="s">
        <v>25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26</v>
      </c>
      <c r="B28" s="67"/>
      <c r="C28" s="67"/>
      <c r="D28" s="63">
        <v>12</v>
      </c>
      <c r="E28" s="64">
        <f>E29+E30</f>
        <v>708351</v>
      </c>
      <c r="F28" s="65">
        <f>+F29+F30+F31</f>
        <v>93.296024634804567</v>
      </c>
    </row>
    <row r="29" spans="1:8" x14ac:dyDescent="0.2">
      <c r="A29" s="66" t="s">
        <v>27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28</v>
      </c>
      <c r="B30" s="67"/>
      <c r="C30" s="67"/>
      <c r="D30" s="63">
        <v>14</v>
      </c>
      <c r="E30" s="64">
        <v>708351</v>
      </c>
      <c r="F30" s="65">
        <f>E30/$E$21*100</f>
        <v>93.296024634804567</v>
      </c>
      <c r="H30" s="68"/>
    </row>
    <row r="31" spans="1:8" hidden="1" x14ac:dyDescent="0.2">
      <c r="A31" s="66" t="s">
        <v>29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30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31</v>
      </c>
      <c r="B33" s="75"/>
      <c r="C33" s="75"/>
      <c r="D33" s="76">
        <v>24</v>
      </c>
      <c r="E33" s="77">
        <v>1619</v>
      </c>
      <c r="F33" s="78">
        <f>E33/$E$21*100</f>
        <v>0.21323646593814166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32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50" t="s">
        <v>33</v>
      </c>
      <c r="B38" s="153" t="s">
        <v>15</v>
      </c>
      <c r="C38" s="155" t="s">
        <v>34</v>
      </c>
      <c r="D38" s="156"/>
      <c r="E38" s="155" t="s">
        <v>35</v>
      </c>
      <c r="F38" s="156"/>
    </row>
    <row r="39" spans="1:6" x14ac:dyDescent="0.2">
      <c r="A39" s="151"/>
      <c r="B39" s="154"/>
      <c r="C39" s="90" t="s">
        <v>36</v>
      </c>
      <c r="D39" s="91" t="s">
        <v>37</v>
      </c>
      <c r="E39" s="90" t="s">
        <v>36</v>
      </c>
      <c r="F39" s="91" t="s">
        <v>37</v>
      </c>
    </row>
    <row r="40" spans="1:6" ht="13.5" thickBot="1" x14ac:dyDescent="0.25">
      <c r="A40" s="152"/>
      <c r="B40" s="141"/>
      <c r="C40" s="157" t="s">
        <v>48</v>
      </c>
      <c r="D40" s="157"/>
      <c r="E40" s="157"/>
      <c r="F40" s="158"/>
    </row>
    <row r="41" spans="1:6" x14ac:dyDescent="0.2">
      <c r="A41" s="92" t="s">
        <v>38</v>
      </c>
      <c r="B41" s="93">
        <v>1</v>
      </c>
      <c r="C41" s="94">
        <v>4390203</v>
      </c>
      <c r="D41" s="95">
        <v>1161741</v>
      </c>
      <c r="E41" s="94">
        <v>4501824.95</v>
      </c>
      <c r="F41" s="96">
        <v>1190291.58</v>
      </c>
    </row>
    <row r="42" spans="1:6" ht="13.5" thickBot="1" x14ac:dyDescent="0.25">
      <c r="A42" s="97" t="s">
        <v>39</v>
      </c>
      <c r="B42" s="98">
        <v>2</v>
      </c>
      <c r="C42" s="99">
        <v>78032230</v>
      </c>
      <c r="D42" s="100">
        <v>3249915</v>
      </c>
      <c r="E42" s="101">
        <v>78960221.859999999</v>
      </c>
      <c r="F42" s="102">
        <v>3288145.34</v>
      </c>
    </row>
    <row r="43" spans="1:6" x14ac:dyDescent="0.2">
      <c r="A43" s="79"/>
      <c r="B43" s="86"/>
      <c r="C43" s="112"/>
      <c r="D43" s="112"/>
      <c r="E43" s="112"/>
      <c r="F43" s="112"/>
    </row>
    <row r="44" spans="1:6" x14ac:dyDescent="0.2">
      <c r="A44" s="79"/>
      <c r="B44" s="86"/>
      <c r="C44" s="86"/>
      <c r="D44" s="87"/>
      <c r="E44" s="88"/>
      <c r="F44" s="89"/>
    </row>
    <row r="45" spans="1:6" ht="15.75" x14ac:dyDescent="0.2">
      <c r="A45" s="84" t="s">
        <v>40</v>
      </c>
      <c r="B45" s="86"/>
      <c r="C45" s="86"/>
      <c r="D45" s="87"/>
      <c r="E45" s="88"/>
      <c r="F45" s="89"/>
    </row>
    <row r="46" spans="1:6" ht="13.5" thickBot="1" x14ac:dyDescent="0.25">
      <c r="A46" s="79"/>
      <c r="B46" s="86"/>
      <c r="C46" s="103"/>
      <c r="D46" s="103"/>
    </row>
    <row r="47" spans="1:6" x14ac:dyDescent="0.2">
      <c r="A47" s="138" t="s">
        <v>33</v>
      </c>
      <c r="B47" s="140" t="s">
        <v>15</v>
      </c>
      <c r="C47" s="142" t="s">
        <v>41</v>
      </c>
      <c r="D47" s="143"/>
      <c r="E47" s="104"/>
      <c r="F47" s="104"/>
    </row>
    <row r="48" spans="1:6" ht="13.5" thickBot="1" x14ac:dyDescent="0.25">
      <c r="A48" s="139"/>
      <c r="B48" s="141"/>
      <c r="C48" s="105" t="s">
        <v>42</v>
      </c>
      <c r="D48" s="106">
        <v>42853</v>
      </c>
      <c r="E48" s="33"/>
      <c r="F48" s="104"/>
    </row>
    <row r="49" spans="1:6" x14ac:dyDescent="0.2">
      <c r="A49" s="92" t="s">
        <v>38</v>
      </c>
      <c r="B49" s="58">
        <v>1</v>
      </c>
      <c r="C49" s="144">
        <v>189452325.02000001</v>
      </c>
      <c r="D49" s="145"/>
      <c r="E49" s="107"/>
      <c r="F49" s="107"/>
    </row>
    <row r="50" spans="1:6" ht="13.5" thickBot="1" x14ac:dyDescent="0.25">
      <c r="A50" s="97" t="s">
        <v>39</v>
      </c>
      <c r="B50" s="76">
        <v>2</v>
      </c>
      <c r="C50" s="146">
        <v>563355159.94000006</v>
      </c>
      <c r="D50" s="147"/>
      <c r="E50" s="107"/>
      <c r="F50" s="107"/>
    </row>
    <row r="51" spans="1:6" x14ac:dyDescent="0.2">
      <c r="A51" s="79"/>
      <c r="B51" s="86"/>
      <c r="C51" s="86"/>
      <c r="D51" s="113"/>
      <c r="E51" s="88"/>
      <c r="F51" s="89"/>
    </row>
    <row r="52" spans="1:6" x14ac:dyDescent="0.2">
      <c r="A52" s="79"/>
      <c r="B52" s="86"/>
      <c r="C52" s="86"/>
      <c r="D52" s="87"/>
      <c r="E52" s="88"/>
      <c r="F52" s="89"/>
    </row>
    <row r="53" spans="1:6" ht="51" x14ac:dyDescent="0.25">
      <c r="A53" s="108" t="s">
        <v>43</v>
      </c>
      <c r="B53" s="109"/>
      <c r="C53" s="109"/>
      <c r="D53" s="110"/>
      <c r="E53" s="110"/>
      <c r="F53" s="111"/>
    </row>
  </sheetData>
  <mergeCells count="12">
    <mergeCell ref="A12:B12"/>
    <mergeCell ref="E12:F12"/>
    <mergeCell ref="A38:A40"/>
    <mergeCell ref="B38:B40"/>
    <mergeCell ref="C38:D38"/>
    <mergeCell ref="E38:F38"/>
    <mergeCell ref="C40:F40"/>
    <mergeCell ref="A47:A48"/>
    <mergeCell ref="B47:B48"/>
    <mergeCell ref="C47:D47"/>
    <mergeCell ref="C49:D49"/>
    <mergeCell ref="C50:D5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workbookViewId="0">
      <selection activeCell="F14" sqref="F14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44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8</v>
      </c>
      <c r="C10" s="15"/>
      <c r="D10" s="27"/>
      <c r="E10" s="28" t="s">
        <v>9</v>
      </c>
      <c r="F10" s="26" t="s">
        <v>10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48" t="s">
        <v>11</v>
      </c>
      <c r="B12" s="148"/>
      <c r="C12" s="122"/>
      <c r="D12" s="15"/>
      <c r="E12" s="149"/>
      <c r="F12" s="149"/>
    </row>
    <row r="13" spans="1:6" x14ac:dyDescent="0.2">
      <c r="A13" s="29"/>
      <c r="B13" s="30"/>
      <c r="C13" s="30"/>
      <c r="D13" s="15"/>
      <c r="E13" s="123"/>
      <c r="F13" s="123"/>
    </row>
    <row r="14" spans="1:6" x14ac:dyDescent="0.2">
      <c r="A14" s="31" t="s">
        <v>12</v>
      </c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13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14</v>
      </c>
      <c r="B19" s="44"/>
      <c r="C19" s="45"/>
      <c r="D19" s="46" t="s">
        <v>15</v>
      </c>
      <c r="E19" s="47" t="s">
        <v>16</v>
      </c>
      <c r="F19" s="48" t="s">
        <v>17</v>
      </c>
    </row>
    <row r="20" spans="1:8" ht="13.5" thickBot="1" x14ac:dyDescent="0.25">
      <c r="A20" s="49"/>
      <c r="B20" s="50"/>
      <c r="C20" s="51"/>
      <c r="D20" s="52"/>
      <c r="E20" s="53" t="s">
        <v>18</v>
      </c>
      <c r="F20" s="54">
        <v>42886</v>
      </c>
      <c r="G20" s="55"/>
    </row>
    <row r="21" spans="1:8" x14ac:dyDescent="0.2">
      <c r="A21" s="56" t="s">
        <v>19</v>
      </c>
      <c r="B21" s="57"/>
      <c r="C21" s="57"/>
      <c r="D21" s="58">
        <v>1</v>
      </c>
      <c r="E21" s="59">
        <f>+E22+E25+E28+E33</f>
        <v>827286</v>
      </c>
      <c r="F21" s="60">
        <f>+F22+F25+F28+F33</f>
        <v>100</v>
      </c>
    </row>
    <row r="22" spans="1:8" x14ac:dyDescent="0.2">
      <c r="A22" s="61" t="s">
        <v>20</v>
      </c>
      <c r="B22" s="62"/>
      <c r="C22" s="62"/>
      <c r="D22" s="63">
        <v>3</v>
      </c>
      <c r="E22" s="64">
        <f>E23+E24</f>
        <v>60833</v>
      </c>
      <c r="F22" s="65">
        <f>+F23+F24</f>
        <v>7.3533215840712884</v>
      </c>
    </row>
    <row r="23" spans="1:8" x14ac:dyDescent="0.2">
      <c r="A23" s="66" t="s">
        <v>21</v>
      </c>
      <c r="B23" s="67"/>
      <c r="C23" s="67"/>
      <c r="D23" s="63">
        <v>4</v>
      </c>
      <c r="E23" s="64">
        <v>60833</v>
      </c>
      <c r="F23" s="65">
        <f>E23/E21*100</f>
        <v>7.3533215840712884</v>
      </c>
    </row>
    <row r="24" spans="1:8" hidden="1" x14ac:dyDescent="0.2">
      <c r="A24" s="66" t="s">
        <v>22</v>
      </c>
      <c r="B24" s="67"/>
      <c r="C24" s="67"/>
      <c r="D24" s="63">
        <v>5</v>
      </c>
      <c r="E24" s="64">
        <v>0</v>
      </c>
      <c r="F24" s="65">
        <v>0</v>
      </c>
    </row>
    <row r="25" spans="1:8" x14ac:dyDescent="0.2">
      <c r="A25" s="61" t="s">
        <v>23</v>
      </c>
      <c r="B25" s="67"/>
      <c r="C25" s="67"/>
      <c r="D25" s="63">
        <v>9</v>
      </c>
      <c r="E25" s="64">
        <f>E26+E27</f>
        <v>0</v>
      </c>
      <c r="F25" s="65">
        <f>+F26+F27</f>
        <v>0</v>
      </c>
    </row>
    <row r="26" spans="1:8" x14ac:dyDescent="0.2">
      <c r="A26" s="66" t="s">
        <v>24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x14ac:dyDescent="0.2">
      <c r="A27" s="66" t="s">
        <v>25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26</v>
      </c>
      <c r="B28" s="67"/>
      <c r="C28" s="67"/>
      <c r="D28" s="63">
        <v>12</v>
      </c>
      <c r="E28" s="64">
        <f>E29+E30</f>
        <v>758404</v>
      </c>
      <c r="F28" s="65">
        <f>+F29+F30+F31</f>
        <v>91.673737981786232</v>
      </c>
    </row>
    <row r="29" spans="1:8" x14ac:dyDescent="0.2">
      <c r="A29" s="66" t="s">
        <v>27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28</v>
      </c>
      <c r="B30" s="67"/>
      <c r="C30" s="67"/>
      <c r="D30" s="63">
        <v>14</v>
      </c>
      <c r="E30" s="64">
        <v>758404</v>
      </c>
      <c r="F30" s="65">
        <f>E30/$E$21*100</f>
        <v>91.673737981786232</v>
      </c>
      <c r="H30" s="68"/>
    </row>
    <row r="31" spans="1:8" hidden="1" x14ac:dyDescent="0.2">
      <c r="A31" s="66" t="s">
        <v>29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30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31</v>
      </c>
      <c r="B33" s="75"/>
      <c r="C33" s="75"/>
      <c r="D33" s="76">
        <v>24</v>
      </c>
      <c r="E33" s="77">
        <v>8049</v>
      </c>
      <c r="F33" s="78">
        <f>E33/$E$21*100</f>
        <v>0.97294043414248521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32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50" t="s">
        <v>33</v>
      </c>
      <c r="B38" s="153" t="s">
        <v>15</v>
      </c>
      <c r="C38" s="155" t="s">
        <v>34</v>
      </c>
      <c r="D38" s="156"/>
      <c r="E38" s="155" t="s">
        <v>35</v>
      </c>
      <c r="F38" s="156"/>
    </row>
    <row r="39" spans="1:6" x14ac:dyDescent="0.2">
      <c r="A39" s="151"/>
      <c r="B39" s="154"/>
      <c r="C39" s="90" t="s">
        <v>36</v>
      </c>
      <c r="D39" s="91" t="s">
        <v>37</v>
      </c>
      <c r="E39" s="90" t="s">
        <v>36</v>
      </c>
      <c r="F39" s="91" t="s">
        <v>37</v>
      </c>
    </row>
    <row r="40" spans="1:6" ht="13.5" thickBot="1" x14ac:dyDescent="0.25">
      <c r="A40" s="152"/>
      <c r="B40" s="141"/>
      <c r="C40" s="157" t="s">
        <v>49</v>
      </c>
      <c r="D40" s="157"/>
      <c r="E40" s="157"/>
      <c r="F40" s="158"/>
    </row>
    <row r="41" spans="1:6" x14ac:dyDescent="0.2">
      <c r="A41" s="92" t="s">
        <v>38</v>
      </c>
      <c r="B41" s="93">
        <v>1</v>
      </c>
      <c r="C41" s="94">
        <v>3603940</v>
      </c>
      <c r="D41" s="95">
        <v>1745260</v>
      </c>
      <c r="E41" s="94">
        <v>3699642.3</v>
      </c>
      <c r="F41" s="96">
        <v>1792472.03</v>
      </c>
    </row>
    <row r="42" spans="1:6" ht="13.5" thickBot="1" x14ac:dyDescent="0.25">
      <c r="A42" s="97" t="s">
        <v>39</v>
      </c>
      <c r="B42" s="98">
        <v>2</v>
      </c>
      <c r="C42" s="99">
        <v>77834651</v>
      </c>
      <c r="D42" s="100">
        <v>3819550</v>
      </c>
      <c r="E42" s="101">
        <v>78767586.640000001</v>
      </c>
      <c r="F42" s="102">
        <v>3865883.57</v>
      </c>
    </row>
    <row r="43" spans="1:6" x14ac:dyDescent="0.2">
      <c r="A43" s="79"/>
      <c r="B43" s="86"/>
      <c r="C43" s="112"/>
      <c r="D43" s="112"/>
      <c r="E43" s="112"/>
      <c r="F43" s="112"/>
    </row>
    <row r="44" spans="1:6" x14ac:dyDescent="0.2">
      <c r="A44" s="79"/>
      <c r="B44" s="86"/>
      <c r="C44" s="86"/>
      <c r="D44" s="87"/>
      <c r="E44" s="88"/>
      <c r="F44" s="89"/>
    </row>
    <row r="45" spans="1:6" ht="15.75" x14ac:dyDescent="0.2">
      <c r="A45" s="84" t="s">
        <v>40</v>
      </c>
      <c r="B45" s="86"/>
      <c r="C45" s="86"/>
      <c r="D45" s="87"/>
      <c r="E45" s="88"/>
      <c r="F45" s="89"/>
    </row>
    <row r="46" spans="1:6" ht="13.5" thickBot="1" x14ac:dyDescent="0.25">
      <c r="A46" s="79"/>
      <c r="B46" s="86"/>
      <c r="C46" s="103"/>
      <c r="D46" s="103"/>
    </row>
    <row r="47" spans="1:6" x14ac:dyDescent="0.2">
      <c r="A47" s="138" t="s">
        <v>33</v>
      </c>
      <c r="B47" s="140" t="s">
        <v>15</v>
      </c>
      <c r="C47" s="142" t="s">
        <v>41</v>
      </c>
      <c r="D47" s="143"/>
      <c r="E47" s="104"/>
      <c r="F47" s="104"/>
    </row>
    <row r="48" spans="1:6" ht="13.5" thickBot="1" x14ac:dyDescent="0.25">
      <c r="A48" s="139"/>
      <c r="B48" s="141"/>
      <c r="C48" s="105" t="s">
        <v>42</v>
      </c>
      <c r="D48" s="106">
        <v>42886</v>
      </c>
      <c r="E48" s="33"/>
      <c r="F48" s="104"/>
    </row>
    <row r="49" spans="1:6" x14ac:dyDescent="0.2">
      <c r="A49" s="92" t="s">
        <v>38</v>
      </c>
      <c r="B49" s="58">
        <v>1</v>
      </c>
      <c r="C49" s="144">
        <v>190236685.40000001</v>
      </c>
      <c r="D49" s="145"/>
      <c r="E49" s="107"/>
      <c r="F49" s="107"/>
    </row>
    <row r="50" spans="1:6" ht="13.5" thickBot="1" x14ac:dyDescent="0.25">
      <c r="A50" s="97" t="s">
        <v>39</v>
      </c>
      <c r="B50" s="76">
        <v>2</v>
      </c>
      <c r="C50" s="146">
        <v>634842357.13</v>
      </c>
      <c r="D50" s="147"/>
      <c r="E50" s="107"/>
      <c r="F50" s="107"/>
    </row>
    <row r="51" spans="1:6" x14ac:dyDescent="0.2">
      <c r="A51" s="79"/>
      <c r="B51" s="86"/>
      <c r="C51" s="86"/>
      <c r="D51" s="113"/>
      <c r="E51" s="88"/>
      <c r="F51" s="89"/>
    </row>
    <row r="52" spans="1:6" x14ac:dyDescent="0.2">
      <c r="A52" s="79"/>
      <c r="B52" s="86"/>
      <c r="C52" s="86"/>
      <c r="D52" s="87"/>
      <c r="E52" s="88"/>
      <c r="F52" s="89"/>
    </row>
    <row r="53" spans="1:6" ht="51" x14ac:dyDescent="0.25">
      <c r="A53" s="108" t="s">
        <v>43</v>
      </c>
      <c r="B53" s="109"/>
      <c r="C53" s="109"/>
      <c r="D53" s="110"/>
      <c r="E53" s="110"/>
      <c r="F53" s="111"/>
    </row>
  </sheetData>
  <mergeCells count="12">
    <mergeCell ref="A47:A48"/>
    <mergeCell ref="B47:B48"/>
    <mergeCell ref="C47:D47"/>
    <mergeCell ref="C49:D49"/>
    <mergeCell ref="C50:D50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workbookViewId="0">
      <selection activeCell="E50" sqref="E50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44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8</v>
      </c>
      <c r="C10" s="15"/>
      <c r="D10" s="27"/>
      <c r="E10" s="28" t="s">
        <v>9</v>
      </c>
      <c r="F10" s="26" t="s">
        <v>10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48" t="s">
        <v>11</v>
      </c>
      <c r="B12" s="148"/>
      <c r="C12" s="124"/>
      <c r="D12" s="15"/>
      <c r="E12" s="149"/>
      <c r="F12" s="149"/>
    </row>
    <row r="13" spans="1:6" x14ac:dyDescent="0.2">
      <c r="A13" s="29"/>
      <c r="B13" s="30"/>
      <c r="C13" s="30"/>
      <c r="D13" s="15"/>
      <c r="E13" s="125"/>
      <c r="F13" s="125"/>
    </row>
    <row r="14" spans="1:6" x14ac:dyDescent="0.2">
      <c r="A14" s="31" t="s">
        <v>12</v>
      </c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13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14</v>
      </c>
      <c r="B19" s="44"/>
      <c r="C19" s="45"/>
      <c r="D19" s="46" t="s">
        <v>15</v>
      </c>
      <c r="E19" s="47" t="s">
        <v>16</v>
      </c>
      <c r="F19" s="48" t="s">
        <v>17</v>
      </c>
    </row>
    <row r="20" spans="1:8" ht="13.5" thickBot="1" x14ac:dyDescent="0.25">
      <c r="A20" s="49"/>
      <c r="B20" s="50"/>
      <c r="C20" s="51"/>
      <c r="D20" s="52"/>
      <c r="E20" s="53" t="s">
        <v>18</v>
      </c>
      <c r="F20" s="54">
        <v>42916</v>
      </c>
      <c r="G20" s="55"/>
    </row>
    <row r="21" spans="1:8" x14ac:dyDescent="0.2">
      <c r="A21" s="56" t="s">
        <v>19</v>
      </c>
      <c r="B21" s="57"/>
      <c r="C21" s="57"/>
      <c r="D21" s="58">
        <v>1</v>
      </c>
      <c r="E21" s="59">
        <f>+E22+E25+E28+E33</f>
        <v>888829</v>
      </c>
      <c r="F21" s="60">
        <f>+F22+F25+F28+F33</f>
        <v>99.999999999999986</v>
      </c>
    </row>
    <row r="22" spans="1:8" x14ac:dyDescent="0.2">
      <c r="A22" s="61" t="s">
        <v>20</v>
      </c>
      <c r="B22" s="62"/>
      <c r="C22" s="62"/>
      <c r="D22" s="63">
        <v>3</v>
      </c>
      <c r="E22" s="64">
        <f>E23+E24</f>
        <v>48945</v>
      </c>
      <c r="F22" s="65">
        <f>+F23+F24</f>
        <v>5.5066835128016756</v>
      </c>
    </row>
    <row r="23" spans="1:8" x14ac:dyDescent="0.2">
      <c r="A23" s="66" t="s">
        <v>21</v>
      </c>
      <c r="B23" s="67"/>
      <c r="C23" s="67"/>
      <c r="D23" s="63">
        <v>4</v>
      </c>
      <c r="E23" s="64">
        <v>48945</v>
      </c>
      <c r="F23" s="65">
        <f>E23/E21*100</f>
        <v>5.5066835128016756</v>
      </c>
    </row>
    <row r="24" spans="1:8" hidden="1" x14ac:dyDescent="0.2">
      <c r="A24" s="66" t="s">
        <v>22</v>
      </c>
      <c r="B24" s="67"/>
      <c r="C24" s="67"/>
      <c r="D24" s="63">
        <v>5</v>
      </c>
      <c r="E24" s="64">
        <v>0</v>
      </c>
      <c r="F24" s="65">
        <v>0</v>
      </c>
    </row>
    <row r="25" spans="1:8" x14ac:dyDescent="0.2">
      <c r="A25" s="61" t="s">
        <v>23</v>
      </c>
      <c r="B25" s="67"/>
      <c r="C25" s="67"/>
      <c r="D25" s="63">
        <v>9</v>
      </c>
      <c r="E25" s="64">
        <f>E26+E27</f>
        <v>0</v>
      </c>
      <c r="F25" s="65">
        <f>+F26+F27</f>
        <v>0</v>
      </c>
    </row>
    <row r="26" spans="1:8" x14ac:dyDescent="0.2">
      <c r="A26" s="66" t="s">
        <v>24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x14ac:dyDescent="0.2">
      <c r="A27" s="66" t="s">
        <v>25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26</v>
      </c>
      <c r="B28" s="67"/>
      <c r="C28" s="67"/>
      <c r="D28" s="63">
        <v>12</v>
      </c>
      <c r="E28" s="64">
        <f>E29+E30</f>
        <v>827208</v>
      </c>
      <c r="F28" s="65">
        <f>+F29+F30+F31</f>
        <v>93.067170400605733</v>
      </c>
    </row>
    <row r="29" spans="1:8" x14ac:dyDescent="0.2">
      <c r="A29" s="66" t="s">
        <v>27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28</v>
      </c>
      <c r="B30" s="67"/>
      <c r="C30" s="67"/>
      <c r="D30" s="63">
        <v>14</v>
      </c>
      <c r="E30" s="64">
        <v>827208</v>
      </c>
      <c r="F30" s="65">
        <f>E30/$E$21*100</f>
        <v>93.067170400605733</v>
      </c>
      <c r="H30" s="68"/>
    </row>
    <row r="31" spans="1:8" hidden="1" x14ac:dyDescent="0.2">
      <c r="A31" s="66" t="s">
        <v>29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30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31</v>
      </c>
      <c r="B33" s="75"/>
      <c r="C33" s="75"/>
      <c r="D33" s="76">
        <v>24</v>
      </c>
      <c r="E33" s="77">
        <v>12676</v>
      </c>
      <c r="F33" s="78">
        <f>E33/$E$21*100</f>
        <v>1.4261460865925841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32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50" t="s">
        <v>33</v>
      </c>
      <c r="B38" s="153" t="s">
        <v>15</v>
      </c>
      <c r="C38" s="155" t="s">
        <v>34</v>
      </c>
      <c r="D38" s="156"/>
      <c r="E38" s="155" t="s">
        <v>35</v>
      </c>
      <c r="F38" s="156"/>
    </row>
    <row r="39" spans="1:6" x14ac:dyDescent="0.2">
      <c r="A39" s="151"/>
      <c r="B39" s="154"/>
      <c r="C39" s="90" t="s">
        <v>36</v>
      </c>
      <c r="D39" s="91" t="s">
        <v>37</v>
      </c>
      <c r="E39" s="90" t="s">
        <v>36</v>
      </c>
      <c r="F39" s="91" t="s">
        <v>37</v>
      </c>
    </row>
    <row r="40" spans="1:6" ht="13.5" thickBot="1" x14ac:dyDescent="0.25">
      <c r="A40" s="152"/>
      <c r="B40" s="141"/>
      <c r="C40" s="157" t="s">
        <v>50</v>
      </c>
      <c r="D40" s="157"/>
      <c r="E40" s="157"/>
      <c r="F40" s="158"/>
    </row>
    <row r="41" spans="1:6" x14ac:dyDescent="0.2">
      <c r="A41" s="92" t="s">
        <v>38</v>
      </c>
      <c r="B41" s="93">
        <v>1</v>
      </c>
      <c r="C41" s="94">
        <v>1811662</v>
      </c>
      <c r="D41" s="95">
        <v>1313580</v>
      </c>
      <c r="E41" s="94">
        <v>1860987.15</v>
      </c>
      <c r="F41" s="96">
        <v>1346291.82</v>
      </c>
    </row>
    <row r="42" spans="1:6" ht="13.5" thickBot="1" x14ac:dyDescent="0.25">
      <c r="A42" s="97" t="s">
        <v>39</v>
      </c>
      <c r="B42" s="98">
        <v>2</v>
      </c>
      <c r="C42" s="99">
        <v>76209261</v>
      </c>
      <c r="D42" s="100">
        <v>3118954</v>
      </c>
      <c r="E42" s="101">
        <v>77109162.170000002</v>
      </c>
      <c r="F42" s="102">
        <v>3156522.03</v>
      </c>
    </row>
    <row r="43" spans="1:6" x14ac:dyDescent="0.2">
      <c r="A43" s="79"/>
      <c r="B43" s="86"/>
      <c r="C43" s="112"/>
      <c r="D43" s="112"/>
      <c r="E43" s="112"/>
      <c r="F43" s="112"/>
    </row>
    <row r="44" spans="1:6" x14ac:dyDescent="0.2">
      <c r="A44" s="79"/>
      <c r="B44" s="86"/>
      <c r="C44" s="86"/>
      <c r="D44" s="87"/>
      <c r="E44" s="88"/>
      <c r="F44" s="89"/>
    </row>
    <row r="45" spans="1:6" ht="15.75" x14ac:dyDescent="0.2">
      <c r="A45" s="84" t="s">
        <v>40</v>
      </c>
      <c r="B45" s="86"/>
      <c r="C45" s="86"/>
      <c r="D45" s="87"/>
      <c r="E45" s="88"/>
      <c r="F45" s="89"/>
    </row>
    <row r="46" spans="1:6" ht="13.5" thickBot="1" x14ac:dyDescent="0.25">
      <c r="A46" s="79"/>
      <c r="B46" s="86"/>
      <c r="C46" s="103"/>
      <c r="D46" s="103"/>
    </row>
    <row r="47" spans="1:6" x14ac:dyDescent="0.2">
      <c r="A47" s="138" t="s">
        <v>33</v>
      </c>
      <c r="B47" s="140" t="s">
        <v>15</v>
      </c>
      <c r="C47" s="142" t="s">
        <v>41</v>
      </c>
      <c r="D47" s="143"/>
      <c r="E47" s="104"/>
      <c r="F47" s="104"/>
    </row>
    <row r="48" spans="1:6" ht="13.5" thickBot="1" x14ac:dyDescent="0.25">
      <c r="A48" s="139"/>
      <c r="B48" s="141"/>
      <c r="C48" s="105" t="s">
        <v>42</v>
      </c>
      <c r="D48" s="106">
        <v>42916</v>
      </c>
      <c r="E48" s="33"/>
      <c r="F48" s="104"/>
    </row>
    <row r="49" spans="1:6" x14ac:dyDescent="0.2">
      <c r="A49" s="92" t="s">
        <v>38</v>
      </c>
      <c r="B49" s="58">
        <v>1</v>
      </c>
      <c r="C49" s="144">
        <v>187809595.90000001</v>
      </c>
      <c r="D49" s="145"/>
      <c r="E49" s="107"/>
      <c r="F49" s="107"/>
    </row>
    <row r="50" spans="1:6" ht="13.5" thickBot="1" x14ac:dyDescent="0.25">
      <c r="A50" s="97" t="s">
        <v>39</v>
      </c>
      <c r="B50" s="76">
        <v>2</v>
      </c>
      <c r="C50" s="146">
        <v>697724575.22000003</v>
      </c>
      <c r="D50" s="147"/>
      <c r="E50" s="107"/>
      <c r="F50" s="107"/>
    </row>
    <row r="51" spans="1:6" x14ac:dyDescent="0.2">
      <c r="A51" s="79"/>
      <c r="B51" s="86"/>
      <c r="C51" s="86"/>
      <c r="D51" s="113"/>
      <c r="E51" s="88"/>
      <c r="F51" s="89"/>
    </row>
    <row r="52" spans="1:6" x14ac:dyDescent="0.2">
      <c r="A52" s="79"/>
      <c r="B52" s="86"/>
      <c r="C52" s="86"/>
      <c r="D52" s="87"/>
      <c r="E52" s="88"/>
      <c r="F52" s="89"/>
    </row>
    <row r="53" spans="1:6" ht="51" x14ac:dyDescent="0.25">
      <c r="A53" s="108" t="s">
        <v>43</v>
      </c>
      <c r="B53" s="109"/>
      <c r="C53" s="109"/>
      <c r="D53" s="110"/>
      <c r="E53" s="110"/>
      <c r="F53" s="111"/>
    </row>
  </sheetData>
  <mergeCells count="12">
    <mergeCell ref="A47:A48"/>
    <mergeCell ref="B47:B48"/>
    <mergeCell ref="C47:D47"/>
    <mergeCell ref="C49:D49"/>
    <mergeCell ref="C50:D50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workbookViewId="0">
      <selection activeCell="E50" sqref="E50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44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8</v>
      </c>
      <c r="C10" s="15"/>
      <c r="D10" s="27"/>
      <c r="E10" s="28" t="s">
        <v>9</v>
      </c>
      <c r="F10" s="26" t="s">
        <v>10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48" t="s">
        <v>11</v>
      </c>
      <c r="B12" s="148"/>
      <c r="C12" s="126"/>
      <c r="D12" s="15"/>
      <c r="E12" s="149"/>
      <c r="F12" s="149"/>
    </row>
    <row r="13" spans="1:6" x14ac:dyDescent="0.2">
      <c r="A13" s="29"/>
      <c r="B13" s="30"/>
      <c r="C13" s="30"/>
      <c r="D13" s="15"/>
      <c r="E13" s="127"/>
      <c r="F13" s="127"/>
    </row>
    <row r="14" spans="1:6" x14ac:dyDescent="0.2">
      <c r="A14" s="31" t="s">
        <v>12</v>
      </c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13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14</v>
      </c>
      <c r="B19" s="44"/>
      <c r="C19" s="45"/>
      <c r="D19" s="46" t="s">
        <v>15</v>
      </c>
      <c r="E19" s="47" t="s">
        <v>16</v>
      </c>
      <c r="F19" s="48" t="s">
        <v>17</v>
      </c>
    </row>
    <row r="20" spans="1:8" ht="13.5" thickBot="1" x14ac:dyDescent="0.25">
      <c r="A20" s="49"/>
      <c r="B20" s="50"/>
      <c r="C20" s="51"/>
      <c r="D20" s="52"/>
      <c r="E20" s="53" t="s">
        <v>18</v>
      </c>
      <c r="F20" s="54">
        <v>42947</v>
      </c>
      <c r="G20" s="55"/>
    </row>
    <row r="21" spans="1:8" x14ac:dyDescent="0.2">
      <c r="A21" s="56" t="s">
        <v>19</v>
      </c>
      <c r="B21" s="57"/>
      <c r="C21" s="57"/>
      <c r="D21" s="58">
        <v>1</v>
      </c>
      <c r="E21" s="59">
        <f>+E22+E25+E28+E33</f>
        <v>937830</v>
      </c>
      <c r="F21" s="60">
        <f>+F22+F25+F28+F33</f>
        <v>100</v>
      </c>
    </row>
    <row r="22" spans="1:8" x14ac:dyDescent="0.2">
      <c r="A22" s="61" t="s">
        <v>20</v>
      </c>
      <c r="B22" s="62"/>
      <c r="C22" s="62"/>
      <c r="D22" s="63">
        <v>3</v>
      </c>
      <c r="E22" s="64">
        <f>E23+E24</f>
        <v>29034</v>
      </c>
      <c r="F22" s="65">
        <f>+F23+F24</f>
        <v>3.0958702536707081</v>
      </c>
    </row>
    <row r="23" spans="1:8" x14ac:dyDescent="0.2">
      <c r="A23" s="66" t="s">
        <v>21</v>
      </c>
      <c r="B23" s="67"/>
      <c r="C23" s="67"/>
      <c r="D23" s="63">
        <v>4</v>
      </c>
      <c r="E23" s="64">
        <v>29034</v>
      </c>
      <c r="F23" s="65">
        <f>E23/E21*100</f>
        <v>3.0958702536707081</v>
      </c>
    </row>
    <row r="24" spans="1:8" hidden="1" x14ac:dyDescent="0.2">
      <c r="A24" s="66" t="s">
        <v>22</v>
      </c>
      <c r="B24" s="67"/>
      <c r="C24" s="67"/>
      <c r="D24" s="63">
        <v>5</v>
      </c>
      <c r="E24" s="64">
        <v>0</v>
      </c>
      <c r="F24" s="65">
        <v>0</v>
      </c>
    </row>
    <row r="25" spans="1:8" x14ac:dyDescent="0.2">
      <c r="A25" s="61" t="s">
        <v>23</v>
      </c>
      <c r="B25" s="67"/>
      <c r="C25" s="67"/>
      <c r="D25" s="63">
        <v>9</v>
      </c>
      <c r="E25" s="64">
        <f>E26+E27</f>
        <v>0</v>
      </c>
      <c r="F25" s="65">
        <f>+F26+F27</f>
        <v>0</v>
      </c>
    </row>
    <row r="26" spans="1:8" x14ac:dyDescent="0.2">
      <c r="A26" s="66" t="s">
        <v>24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x14ac:dyDescent="0.2">
      <c r="A27" s="66" t="s">
        <v>25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26</v>
      </c>
      <c r="B28" s="67"/>
      <c r="C28" s="67"/>
      <c r="D28" s="63">
        <v>12</v>
      </c>
      <c r="E28" s="64">
        <f>E29+E30</f>
        <v>898430</v>
      </c>
      <c r="F28" s="65">
        <f>+F29+F30+F31</f>
        <v>95.798812151456019</v>
      </c>
    </row>
    <row r="29" spans="1:8" x14ac:dyDescent="0.2">
      <c r="A29" s="66" t="s">
        <v>27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28</v>
      </c>
      <c r="B30" s="67"/>
      <c r="C30" s="67"/>
      <c r="D30" s="63">
        <v>14</v>
      </c>
      <c r="E30" s="64">
        <v>898430</v>
      </c>
      <c r="F30" s="65">
        <f>E30/$E$21*100</f>
        <v>95.798812151456019</v>
      </c>
      <c r="H30" s="68"/>
    </row>
    <row r="31" spans="1:8" hidden="1" x14ac:dyDescent="0.2">
      <c r="A31" s="66" t="s">
        <v>29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30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31</v>
      </c>
      <c r="B33" s="75"/>
      <c r="C33" s="75"/>
      <c r="D33" s="76">
        <v>24</v>
      </c>
      <c r="E33" s="77">
        <v>10366</v>
      </c>
      <c r="F33" s="78">
        <f>E33/$E$21*100</f>
        <v>1.1053175948732712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32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50" t="s">
        <v>33</v>
      </c>
      <c r="B38" s="153" t="s">
        <v>15</v>
      </c>
      <c r="C38" s="155" t="s">
        <v>34</v>
      </c>
      <c r="D38" s="156"/>
      <c r="E38" s="155" t="s">
        <v>35</v>
      </c>
      <c r="F38" s="156"/>
    </row>
    <row r="39" spans="1:6" x14ac:dyDescent="0.2">
      <c r="A39" s="151"/>
      <c r="B39" s="154"/>
      <c r="C39" s="90" t="s">
        <v>36</v>
      </c>
      <c r="D39" s="91" t="s">
        <v>37</v>
      </c>
      <c r="E39" s="90" t="s">
        <v>36</v>
      </c>
      <c r="F39" s="91" t="s">
        <v>37</v>
      </c>
    </row>
    <row r="40" spans="1:6" ht="13.5" thickBot="1" x14ac:dyDescent="0.25">
      <c r="A40" s="152"/>
      <c r="B40" s="141"/>
      <c r="C40" s="157" t="s">
        <v>51</v>
      </c>
      <c r="D40" s="157"/>
      <c r="E40" s="157"/>
      <c r="F40" s="158"/>
    </row>
    <row r="41" spans="1:6" x14ac:dyDescent="0.2">
      <c r="A41" s="92" t="s">
        <v>38</v>
      </c>
      <c r="B41" s="93">
        <v>1</v>
      </c>
      <c r="C41" s="94">
        <v>701165</v>
      </c>
      <c r="D41" s="95">
        <v>2451760</v>
      </c>
      <c r="E41" s="94">
        <v>710080.24</v>
      </c>
      <c r="F41" s="96">
        <v>2475024.88</v>
      </c>
    </row>
    <row r="42" spans="1:6" ht="13.5" thickBot="1" x14ac:dyDescent="0.25">
      <c r="A42" s="97" t="s">
        <v>39</v>
      </c>
      <c r="B42" s="98">
        <v>2</v>
      </c>
      <c r="C42" s="99">
        <v>63105212</v>
      </c>
      <c r="D42" s="100">
        <v>5709707</v>
      </c>
      <c r="E42" s="101">
        <v>62869140.719999999</v>
      </c>
      <c r="F42" s="102">
        <v>5682797.5800000001</v>
      </c>
    </row>
    <row r="43" spans="1:6" x14ac:dyDescent="0.2">
      <c r="A43" s="79"/>
      <c r="B43" s="86"/>
      <c r="C43" s="112"/>
      <c r="D43" s="112"/>
      <c r="E43" s="112"/>
      <c r="F43" s="112"/>
    </row>
    <row r="44" spans="1:6" x14ac:dyDescent="0.2">
      <c r="A44" s="79"/>
      <c r="B44" s="86"/>
      <c r="C44" s="86"/>
      <c r="D44" s="87"/>
      <c r="E44" s="88"/>
      <c r="F44" s="89"/>
    </row>
    <row r="45" spans="1:6" ht="15.75" x14ac:dyDescent="0.2">
      <c r="A45" s="84" t="s">
        <v>40</v>
      </c>
      <c r="B45" s="86"/>
      <c r="C45" s="86"/>
      <c r="D45" s="87"/>
      <c r="E45" s="88"/>
      <c r="F45" s="89"/>
    </row>
    <row r="46" spans="1:6" ht="13.5" thickBot="1" x14ac:dyDescent="0.25">
      <c r="A46" s="79"/>
      <c r="B46" s="86"/>
      <c r="C46" s="103"/>
      <c r="D46" s="103"/>
    </row>
    <row r="47" spans="1:6" x14ac:dyDescent="0.2">
      <c r="A47" s="138" t="s">
        <v>33</v>
      </c>
      <c r="B47" s="140" t="s">
        <v>15</v>
      </c>
      <c r="C47" s="142" t="s">
        <v>41</v>
      </c>
      <c r="D47" s="143"/>
      <c r="E47" s="104"/>
      <c r="F47" s="104"/>
    </row>
    <row r="48" spans="1:6" ht="13.5" thickBot="1" x14ac:dyDescent="0.25">
      <c r="A48" s="139"/>
      <c r="B48" s="141"/>
      <c r="C48" s="105" t="s">
        <v>42</v>
      </c>
      <c r="D48" s="106">
        <v>42947</v>
      </c>
      <c r="E48" s="33"/>
      <c r="F48" s="104"/>
    </row>
    <row r="49" spans="1:6" x14ac:dyDescent="0.2">
      <c r="A49" s="92" t="s">
        <v>38</v>
      </c>
      <c r="B49" s="58">
        <v>1</v>
      </c>
      <c r="C49" s="144">
        <v>185099501.62</v>
      </c>
      <c r="D49" s="145"/>
      <c r="E49" s="107"/>
      <c r="F49" s="107"/>
    </row>
    <row r="50" spans="1:6" ht="13.5" thickBot="1" x14ac:dyDescent="0.25">
      <c r="A50" s="97" t="s">
        <v>39</v>
      </c>
      <c r="B50" s="76">
        <v>2</v>
      </c>
      <c r="C50" s="146">
        <v>751045531.33000004</v>
      </c>
      <c r="D50" s="147"/>
      <c r="E50" s="107"/>
      <c r="F50" s="107"/>
    </row>
    <row r="51" spans="1:6" x14ac:dyDescent="0.2">
      <c r="A51" s="79"/>
      <c r="B51" s="86"/>
      <c r="C51" s="86"/>
      <c r="D51" s="113"/>
      <c r="E51" s="88"/>
      <c r="F51" s="89"/>
    </row>
    <row r="52" spans="1:6" x14ac:dyDescent="0.2">
      <c r="A52" s="79"/>
      <c r="B52" s="86"/>
      <c r="C52" s="86"/>
      <c r="D52" s="87"/>
      <c r="E52" s="88"/>
      <c r="F52" s="89"/>
    </row>
    <row r="53" spans="1:6" ht="51" x14ac:dyDescent="0.25">
      <c r="A53" s="108" t="s">
        <v>43</v>
      </c>
      <c r="B53" s="109"/>
      <c r="C53" s="109"/>
      <c r="D53" s="110"/>
      <c r="E53" s="110"/>
      <c r="F53" s="111"/>
    </row>
  </sheetData>
  <mergeCells count="12">
    <mergeCell ref="A12:B12"/>
    <mergeCell ref="E12:F12"/>
    <mergeCell ref="A38:A40"/>
    <mergeCell ref="B38:B40"/>
    <mergeCell ref="C38:D38"/>
    <mergeCell ref="E38:F38"/>
    <mergeCell ref="C40:F40"/>
    <mergeCell ref="A47:A48"/>
    <mergeCell ref="B47:B48"/>
    <mergeCell ref="C47:D47"/>
    <mergeCell ref="C49:D49"/>
    <mergeCell ref="C50:D5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workbookViewId="0">
      <selection activeCell="C51" sqref="C51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44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8</v>
      </c>
      <c r="C10" s="15"/>
      <c r="D10" s="27"/>
      <c r="E10" s="28" t="s">
        <v>9</v>
      </c>
      <c r="F10" s="26" t="s">
        <v>10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48" t="s">
        <v>11</v>
      </c>
      <c r="B12" s="148"/>
      <c r="C12" s="128"/>
      <c r="D12" s="15"/>
      <c r="E12" s="149"/>
      <c r="F12" s="149"/>
    </row>
    <row r="13" spans="1:6" x14ac:dyDescent="0.2">
      <c r="A13" s="29"/>
      <c r="B13" s="30"/>
      <c r="C13" s="30"/>
      <c r="D13" s="15"/>
      <c r="E13" s="129"/>
      <c r="F13" s="129"/>
    </row>
    <row r="14" spans="1:6" x14ac:dyDescent="0.2">
      <c r="A14" s="31" t="s">
        <v>12</v>
      </c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13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14</v>
      </c>
      <c r="B19" s="44"/>
      <c r="C19" s="45"/>
      <c r="D19" s="46" t="s">
        <v>15</v>
      </c>
      <c r="E19" s="47" t="s">
        <v>16</v>
      </c>
      <c r="F19" s="48" t="s">
        <v>17</v>
      </c>
    </row>
    <row r="20" spans="1:8" ht="13.5" thickBot="1" x14ac:dyDescent="0.25">
      <c r="A20" s="49"/>
      <c r="B20" s="50"/>
      <c r="C20" s="51"/>
      <c r="D20" s="52"/>
      <c r="E20" s="53" t="s">
        <v>18</v>
      </c>
      <c r="F20" s="54">
        <v>42978</v>
      </c>
      <c r="G20" s="55"/>
    </row>
    <row r="21" spans="1:8" x14ac:dyDescent="0.2">
      <c r="A21" s="56" t="s">
        <v>19</v>
      </c>
      <c r="B21" s="57"/>
      <c r="C21" s="57"/>
      <c r="D21" s="58">
        <v>1</v>
      </c>
      <c r="E21" s="59">
        <f>+E22+E25+E28+E33</f>
        <v>996983</v>
      </c>
      <c r="F21" s="60">
        <f>+F22+F25+F28+F33</f>
        <v>100</v>
      </c>
    </row>
    <row r="22" spans="1:8" x14ac:dyDescent="0.2">
      <c r="A22" s="61" t="s">
        <v>20</v>
      </c>
      <c r="B22" s="62"/>
      <c r="C22" s="62"/>
      <c r="D22" s="63">
        <v>3</v>
      </c>
      <c r="E22" s="64">
        <f>E23+E24</f>
        <v>23933</v>
      </c>
      <c r="F22" s="65">
        <f>+F23+F24</f>
        <v>2.4005424365310142</v>
      </c>
    </row>
    <row r="23" spans="1:8" x14ac:dyDescent="0.2">
      <c r="A23" s="66" t="s">
        <v>21</v>
      </c>
      <c r="B23" s="67"/>
      <c r="C23" s="67"/>
      <c r="D23" s="63">
        <v>4</v>
      </c>
      <c r="E23" s="64">
        <v>23933</v>
      </c>
      <c r="F23" s="65">
        <f>E23/E21*100</f>
        <v>2.4005424365310142</v>
      </c>
    </row>
    <row r="24" spans="1:8" hidden="1" x14ac:dyDescent="0.2">
      <c r="A24" s="66" t="s">
        <v>22</v>
      </c>
      <c r="B24" s="67"/>
      <c r="C24" s="67"/>
      <c r="D24" s="63">
        <v>5</v>
      </c>
      <c r="E24" s="64">
        <v>0</v>
      </c>
      <c r="F24" s="65">
        <v>0</v>
      </c>
    </row>
    <row r="25" spans="1:8" x14ac:dyDescent="0.2">
      <c r="A25" s="61" t="s">
        <v>23</v>
      </c>
      <c r="B25" s="67"/>
      <c r="C25" s="67"/>
      <c r="D25" s="63">
        <v>9</v>
      </c>
      <c r="E25" s="64">
        <f>E26+E27</f>
        <v>0</v>
      </c>
      <c r="F25" s="65">
        <f>+F26+F27</f>
        <v>0</v>
      </c>
    </row>
    <row r="26" spans="1:8" x14ac:dyDescent="0.2">
      <c r="A26" s="66" t="s">
        <v>24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x14ac:dyDescent="0.2">
      <c r="A27" s="66" t="s">
        <v>25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26</v>
      </c>
      <c r="B28" s="67"/>
      <c r="C28" s="67"/>
      <c r="D28" s="63">
        <v>12</v>
      </c>
      <c r="E28" s="64">
        <f>E29+E30</f>
        <v>964227</v>
      </c>
      <c r="F28" s="65">
        <f>+F29+F30+F31</f>
        <v>96.714487609116702</v>
      </c>
    </row>
    <row r="29" spans="1:8" x14ac:dyDescent="0.2">
      <c r="A29" s="66" t="s">
        <v>27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28</v>
      </c>
      <c r="B30" s="67"/>
      <c r="C30" s="67"/>
      <c r="D30" s="63">
        <v>14</v>
      </c>
      <c r="E30" s="64">
        <v>964227</v>
      </c>
      <c r="F30" s="65">
        <f>E30/$E$21*100</f>
        <v>96.714487609116702</v>
      </c>
      <c r="H30" s="68"/>
    </row>
    <row r="31" spans="1:8" hidden="1" x14ac:dyDescent="0.2">
      <c r="A31" s="66" t="s">
        <v>29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30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31</v>
      </c>
      <c r="B33" s="75"/>
      <c r="C33" s="75"/>
      <c r="D33" s="76">
        <v>24</v>
      </c>
      <c r="E33" s="77">
        <v>8823</v>
      </c>
      <c r="F33" s="78">
        <f>E33/$E$21*100</f>
        <v>0.88496995435228087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32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50" t="s">
        <v>33</v>
      </c>
      <c r="B38" s="153" t="s">
        <v>15</v>
      </c>
      <c r="C38" s="155" t="s">
        <v>34</v>
      </c>
      <c r="D38" s="156"/>
      <c r="E38" s="155" t="s">
        <v>35</v>
      </c>
      <c r="F38" s="156"/>
    </row>
    <row r="39" spans="1:6" x14ac:dyDescent="0.2">
      <c r="A39" s="151"/>
      <c r="B39" s="154"/>
      <c r="C39" s="90" t="s">
        <v>36</v>
      </c>
      <c r="D39" s="91" t="s">
        <v>37</v>
      </c>
      <c r="E39" s="90" t="s">
        <v>36</v>
      </c>
      <c r="F39" s="91" t="s">
        <v>37</v>
      </c>
    </row>
    <row r="40" spans="1:6" ht="13.5" thickBot="1" x14ac:dyDescent="0.25">
      <c r="A40" s="152"/>
      <c r="B40" s="141"/>
      <c r="C40" s="157" t="s">
        <v>52</v>
      </c>
      <c r="D40" s="157"/>
      <c r="E40" s="157"/>
      <c r="F40" s="158"/>
    </row>
    <row r="41" spans="1:6" x14ac:dyDescent="0.2">
      <c r="A41" s="92" t="s">
        <v>38</v>
      </c>
      <c r="B41" s="93">
        <v>1</v>
      </c>
      <c r="C41" s="94">
        <v>4760613</v>
      </c>
      <c r="D41" s="95">
        <v>2940253</v>
      </c>
      <c r="E41" s="94">
        <v>4763151.55</v>
      </c>
      <c r="F41" s="96">
        <v>2949160.06</v>
      </c>
    </row>
    <row r="42" spans="1:6" ht="13.5" thickBot="1" x14ac:dyDescent="0.25">
      <c r="A42" s="97" t="s">
        <v>39</v>
      </c>
      <c r="B42" s="98">
        <v>2</v>
      </c>
      <c r="C42" s="99">
        <v>65497828</v>
      </c>
      <c r="D42" s="100">
        <v>6664477</v>
      </c>
      <c r="E42" s="101">
        <v>64726341.210000001</v>
      </c>
      <c r="F42" s="102">
        <v>6596724.8200000003</v>
      </c>
    </row>
    <row r="43" spans="1:6" x14ac:dyDescent="0.2">
      <c r="A43" s="79"/>
      <c r="B43" s="86"/>
      <c r="C43" s="112"/>
      <c r="D43" s="112"/>
      <c r="E43" s="112"/>
      <c r="F43" s="112"/>
    </row>
    <row r="44" spans="1:6" x14ac:dyDescent="0.2">
      <c r="A44" s="79"/>
      <c r="B44" s="86"/>
      <c r="C44" s="86"/>
      <c r="D44" s="87"/>
      <c r="E44" s="88"/>
      <c r="F44" s="89"/>
    </row>
    <row r="45" spans="1:6" ht="15.75" x14ac:dyDescent="0.2">
      <c r="A45" s="84" t="s">
        <v>40</v>
      </c>
      <c r="B45" s="86"/>
      <c r="C45" s="86"/>
      <c r="D45" s="87"/>
      <c r="E45" s="88"/>
      <c r="F45" s="89"/>
    </row>
    <row r="46" spans="1:6" ht="13.5" thickBot="1" x14ac:dyDescent="0.25">
      <c r="A46" s="79"/>
      <c r="B46" s="86"/>
      <c r="C46" s="103"/>
      <c r="D46" s="103"/>
    </row>
    <row r="47" spans="1:6" x14ac:dyDescent="0.2">
      <c r="A47" s="138" t="s">
        <v>33</v>
      </c>
      <c r="B47" s="140" t="s">
        <v>15</v>
      </c>
      <c r="C47" s="142" t="s">
        <v>41</v>
      </c>
      <c r="D47" s="143"/>
      <c r="E47" s="104"/>
      <c r="F47" s="104"/>
    </row>
    <row r="48" spans="1:6" ht="13.5" thickBot="1" x14ac:dyDescent="0.25">
      <c r="A48" s="139"/>
      <c r="B48" s="141"/>
      <c r="C48" s="105" t="s">
        <v>42</v>
      </c>
      <c r="D48" s="106">
        <v>42978</v>
      </c>
      <c r="E48" s="33"/>
      <c r="F48" s="104"/>
    </row>
    <row r="49" spans="1:6" x14ac:dyDescent="0.2">
      <c r="A49" s="92" t="s">
        <v>38</v>
      </c>
      <c r="B49" s="58">
        <v>1</v>
      </c>
      <c r="C49" s="144">
        <v>185726322.28</v>
      </c>
      <c r="D49" s="145"/>
      <c r="E49" s="107"/>
      <c r="F49" s="107"/>
    </row>
    <row r="50" spans="1:6" ht="13.5" thickBot="1" x14ac:dyDescent="0.25">
      <c r="A50" s="97" t="s">
        <v>39</v>
      </c>
      <c r="B50" s="76">
        <v>2</v>
      </c>
      <c r="C50" s="146">
        <v>804146591.23000002</v>
      </c>
      <c r="D50" s="147"/>
      <c r="E50" s="107"/>
      <c r="F50" s="107"/>
    </row>
    <row r="51" spans="1:6" x14ac:dyDescent="0.2">
      <c r="A51" s="79"/>
      <c r="B51" s="86"/>
      <c r="C51" s="86"/>
      <c r="D51" s="113"/>
      <c r="E51" s="88"/>
      <c r="F51" s="89"/>
    </row>
    <row r="52" spans="1:6" x14ac:dyDescent="0.2">
      <c r="A52" s="79"/>
      <c r="B52" s="86"/>
      <c r="C52" s="86"/>
      <c r="D52" s="87"/>
      <c r="E52" s="88"/>
      <c r="F52" s="89"/>
    </row>
    <row r="53" spans="1:6" ht="51" x14ac:dyDescent="0.25">
      <c r="A53" s="108" t="s">
        <v>43</v>
      </c>
      <c r="B53" s="109"/>
      <c r="C53" s="109"/>
      <c r="D53" s="110"/>
      <c r="E53" s="110"/>
      <c r="F53" s="111"/>
    </row>
  </sheetData>
  <mergeCells count="12">
    <mergeCell ref="A47:A48"/>
    <mergeCell ref="B47:B48"/>
    <mergeCell ref="C47:D47"/>
    <mergeCell ref="C49:D49"/>
    <mergeCell ref="C50:D50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workbookViewId="0">
      <selection activeCell="I18" sqref="I18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44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8</v>
      </c>
      <c r="C10" s="15"/>
      <c r="D10" s="27"/>
      <c r="E10" s="28" t="s">
        <v>9</v>
      </c>
      <c r="F10" s="26" t="s">
        <v>10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48" t="s">
        <v>11</v>
      </c>
      <c r="B12" s="148"/>
      <c r="C12" s="130"/>
      <c r="D12" s="15"/>
      <c r="E12" s="149"/>
      <c r="F12" s="149"/>
    </row>
    <row r="13" spans="1:6" x14ac:dyDescent="0.2">
      <c r="A13" s="29"/>
      <c r="B13" s="30"/>
      <c r="C13" s="30"/>
      <c r="D13" s="15"/>
      <c r="E13" s="131"/>
      <c r="F13" s="131"/>
    </row>
    <row r="14" spans="1:6" x14ac:dyDescent="0.2">
      <c r="A14" s="31" t="s">
        <v>12</v>
      </c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13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14</v>
      </c>
      <c r="B19" s="44"/>
      <c r="C19" s="45"/>
      <c r="D19" s="46" t="s">
        <v>15</v>
      </c>
      <c r="E19" s="47" t="s">
        <v>16</v>
      </c>
      <c r="F19" s="48" t="s">
        <v>17</v>
      </c>
    </row>
    <row r="20" spans="1:8" ht="13.5" thickBot="1" x14ac:dyDescent="0.25">
      <c r="A20" s="49"/>
      <c r="B20" s="50"/>
      <c r="C20" s="51"/>
      <c r="D20" s="52"/>
      <c r="E20" s="53" t="s">
        <v>18</v>
      </c>
      <c r="F20" s="54">
        <v>43008</v>
      </c>
      <c r="G20" s="55"/>
    </row>
    <row r="21" spans="1:8" x14ac:dyDescent="0.2">
      <c r="A21" s="56" t="s">
        <v>19</v>
      </c>
      <c r="B21" s="57"/>
      <c r="C21" s="57"/>
      <c r="D21" s="58">
        <v>1</v>
      </c>
      <c r="E21" s="59">
        <f>+E22+E25+E28+E33</f>
        <v>1080598</v>
      </c>
      <c r="F21" s="60">
        <f>+F22+F25+F28+F33</f>
        <v>100</v>
      </c>
    </row>
    <row r="22" spans="1:8" x14ac:dyDescent="0.2">
      <c r="A22" s="61" t="s">
        <v>20</v>
      </c>
      <c r="B22" s="62"/>
      <c r="C22" s="62"/>
      <c r="D22" s="63">
        <v>3</v>
      </c>
      <c r="E22" s="64">
        <f>E23+E24</f>
        <v>8864</v>
      </c>
      <c r="F22" s="65">
        <f>+F23+F24</f>
        <v>0.8202865450426523</v>
      </c>
    </row>
    <row r="23" spans="1:8" x14ac:dyDescent="0.2">
      <c r="A23" s="66" t="s">
        <v>21</v>
      </c>
      <c r="B23" s="67"/>
      <c r="C23" s="67"/>
      <c r="D23" s="63">
        <v>4</v>
      </c>
      <c r="E23" s="64">
        <v>8864</v>
      </c>
      <c r="F23" s="65">
        <f>E23/E21*100</f>
        <v>0.8202865450426523</v>
      </c>
    </row>
    <row r="24" spans="1:8" hidden="1" x14ac:dyDescent="0.2">
      <c r="A24" s="66" t="s">
        <v>22</v>
      </c>
      <c r="B24" s="67"/>
      <c r="C24" s="67"/>
      <c r="D24" s="63">
        <v>5</v>
      </c>
      <c r="E24" s="64">
        <v>0</v>
      </c>
      <c r="F24" s="65">
        <v>0</v>
      </c>
    </row>
    <row r="25" spans="1:8" x14ac:dyDescent="0.2">
      <c r="A25" s="61" t="s">
        <v>23</v>
      </c>
      <c r="B25" s="67"/>
      <c r="C25" s="67"/>
      <c r="D25" s="63">
        <v>9</v>
      </c>
      <c r="E25" s="64">
        <f>E26+E27</f>
        <v>0</v>
      </c>
      <c r="F25" s="65">
        <f>+F26+F27</f>
        <v>0</v>
      </c>
    </row>
    <row r="26" spans="1:8" x14ac:dyDescent="0.2">
      <c r="A26" s="66" t="s">
        <v>24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x14ac:dyDescent="0.2">
      <c r="A27" s="66" t="s">
        <v>25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26</v>
      </c>
      <c r="B28" s="67"/>
      <c r="C28" s="67"/>
      <c r="D28" s="63">
        <v>12</v>
      </c>
      <c r="E28" s="64">
        <f>E29+E30</f>
        <v>1059752</v>
      </c>
      <c r="F28" s="65">
        <f>+F29+F30+F31</f>
        <v>98.070882974056957</v>
      </c>
    </row>
    <row r="29" spans="1:8" x14ac:dyDescent="0.2">
      <c r="A29" s="66" t="s">
        <v>27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28</v>
      </c>
      <c r="B30" s="67"/>
      <c r="C30" s="67"/>
      <c r="D30" s="63">
        <v>14</v>
      </c>
      <c r="E30" s="64">
        <v>1059752</v>
      </c>
      <c r="F30" s="65">
        <f>E30/$E$21*100</f>
        <v>98.070882974056957</v>
      </c>
      <c r="H30" s="68"/>
    </row>
    <row r="31" spans="1:8" hidden="1" x14ac:dyDescent="0.2">
      <c r="A31" s="66" t="s">
        <v>29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30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31</v>
      </c>
      <c r="B33" s="75"/>
      <c r="C33" s="75"/>
      <c r="D33" s="76">
        <v>24</v>
      </c>
      <c r="E33" s="77">
        <v>11982</v>
      </c>
      <c r="F33" s="78">
        <f>E33/$E$21*100</f>
        <v>1.1088304809003904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32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50" t="s">
        <v>33</v>
      </c>
      <c r="B38" s="153" t="s">
        <v>15</v>
      </c>
      <c r="C38" s="155" t="s">
        <v>34</v>
      </c>
      <c r="D38" s="156"/>
      <c r="E38" s="155" t="s">
        <v>35</v>
      </c>
      <c r="F38" s="156"/>
    </row>
    <row r="39" spans="1:6" x14ac:dyDescent="0.2">
      <c r="A39" s="151"/>
      <c r="B39" s="154"/>
      <c r="C39" s="90" t="s">
        <v>36</v>
      </c>
      <c r="D39" s="91" t="s">
        <v>37</v>
      </c>
      <c r="E39" s="90" t="s">
        <v>36</v>
      </c>
      <c r="F39" s="91" t="s">
        <v>37</v>
      </c>
    </row>
    <row r="40" spans="1:6" ht="13.5" thickBot="1" x14ac:dyDescent="0.25">
      <c r="A40" s="152"/>
      <c r="B40" s="141"/>
      <c r="C40" s="157" t="s">
        <v>53</v>
      </c>
      <c r="D40" s="157"/>
      <c r="E40" s="157"/>
      <c r="F40" s="158"/>
    </row>
    <row r="41" spans="1:6" x14ac:dyDescent="0.2">
      <c r="A41" s="92" t="s">
        <v>38</v>
      </c>
      <c r="B41" s="93">
        <v>1</v>
      </c>
      <c r="C41" s="94">
        <v>8579916</v>
      </c>
      <c r="D41" s="95">
        <v>2061823</v>
      </c>
      <c r="E41" s="94">
        <v>8576070.7300000004</v>
      </c>
      <c r="F41" s="96">
        <v>2065041.6</v>
      </c>
    </row>
    <row r="42" spans="1:6" ht="13.5" thickBot="1" x14ac:dyDescent="0.25">
      <c r="A42" s="97" t="s">
        <v>39</v>
      </c>
      <c r="B42" s="98">
        <v>2</v>
      </c>
      <c r="C42" s="99">
        <v>74994817</v>
      </c>
      <c r="D42" s="100">
        <v>12063916</v>
      </c>
      <c r="E42" s="101">
        <v>74049626.5</v>
      </c>
      <c r="F42" s="102">
        <v>11912072.43</v>
      </c>
    </row>
    <row r="43" spans="1:6" x14ac:dyDescent="0.2">
      <c r="A43" s="79"/>
      <c r="B43" s="86"/>
      <c r="C43" s="112"/>
      <c r="D43" s="112"/>
      <c r="E43" s="112"/>
      <c r="F43" s="112"/>
    </row>
    <row r="44" spans="1:6" x14ac:dyDescent="0.2">
      <c r="A44" s="79"/>
      <c r="B44" s="86"/>
      <c r="C44" s="86"/>
      <c r="D44" s="87"/>
      <c r="E44" s="88"/>
      <c r="F44" s="89"/>
    </row>
    <row r="45" spans="1:6" ht="15.75" x14ac:dyDescent="0.2">
      <c r="A45" s="84" t="s">
        <v>40</v>
      </c>
      <c r="B45" s="86"/>
      <c r="C45" s="86"/>
      <c r="D45" s="87"/>
      <c r="E45" s="88"/>
      <c r="F45" s="89"/>
    </row>
    <row r="46" spans="1:6" ht="13.5" thickBot="1" x14ac:dyDescent="0.25">
      <c r="A46" s="79"/>
      <c r="B46" s="86"/>
      <c r="C46" s="103"/>
      <c r="D46" s="103"/>
    </row>
    <row r="47" spans="1:6" x14ac:dyDescent="0.2">
      <c r="A47" s="138" t="s">
        <v>33</v>
      </c>
      <c r="B47" s="140" t="s">
        <v>15</v>
      </c>
      <c r="C47" s="142" t="s">
        <v>41</v>
      </c>
      <c r="D47" s="143"/>
      <c r="E47" s="104"/>
      <c r="F47" s="104"/>
    </row>
    <row r="48" spans="1:6" ht="13.5" thickBot="1" x14ac:dyDescent="0.25">
      <c r="A48" s="139"/>
      <c r="B48" s="141"/>
      <c r="C48" s="105" t="s">
        <v>42</v>
      </c>
      <c r="D48" s="106">
        <v>43007</v>
      </c>
      <c r="E48" s="33"/>
      <c r="F48" s="104"/>
    </row>
    <row r="49" spans="1:6" x14ac:dyDescent="0.2">
      <c r="A49" s="92" t="s">
        <v>38</v>
      </c>
      <c r="B49" s="58">
        <v>1</v>
      </c>
      <c r="C49" s="144">
        <v>194989235.19</v>
      </c>
      <c r="D49" s="145"/>
      <c r="E49" s="107"/>
      <c r="F49" s="107"/>
    </row>
    <row r="50" spans="1:6" ht="13.5" thickBot="1" x14ac:dyDescent="0.25">
      <c r="A50" s="97" t="s">
        <v>39</v>
      </c>
      <c r="B50" s="76">
        <v>2</v>
      </c>
      <c r="C50" s="146">
        <v>878484268.01999998</v>
      </c>
      <c r="D50" s="147"/>
      <c r="E50" s="107"/>
      <c r="F50" s="107"/>
    </row>
    <row r="51" spans="1:6" x14ac:dyDescent="0.2">
      <c r="A51" s="79"/>
      <c r="B51" s="86"/>
      <c r="C51" s="86"/>
      <c r="D51" s="113"/>
      <c r="E51" s="88"/>
      <c r="F51" s="89"/>
    </row>
    <row r="52" spans="1:6" x14ac:dyDescent="0.2">
      <c r="A52" s="79"/>
      <c r="B52" s="86"/>
      <c r="C52" s="86"/>
      <c r="D52" s="87"/>
      <c r="E52" s="88"/>
      <c r="F52" s="89"/>
    </row>
    <row r="53" spans="1:6" ht="51" x14ac:dyDescent="0.25">
      <c r="A53" s="108" t="s">
        <v>43</v>
      </c>
      <c r="B53" s="109"/>
      <c r="C53" s="109"/>
      <c r="D53" s="110"/>
      <c r="E53" s="110"/>
      <c r="F53" s="111"/>
    </row>
  </sheetData>
  <mergeCells count="12">
    <mergeCell ref="A12:B12"/>
    <mergeCell ref="E12:F12"/>
    <mergeCell ref="A38:A40"/>
    <mergeCell ref="B38:B40"/>
    <mergeCell ref="C38:D38"/>
    <mergeCell ref="E38:F38"/>
    <mergeCell ref="C40:F40"/>
    <mergeCell ref="A47:A48"/>
    <mergeCell ref="B47:B48"/>
    <mergeCell ref="C47:D47"/>
    <mergeCell ref="C49:D49"/>
    <mergeCell ref="C50:D5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leden 2017</vt:lpstr>
      <vt:lpstr>únor 2017</vt:lpstr>
      <vt:lpstr>březen 2017</vt:lpstr>
      <vt:lpstr>duben 2017</vt:lpstr>
      <vt:lpstr>květen 2017</vt:lpstr>
      <vt:lpstr>červen 2017</vt:lpstr>
      <vt:lpstr>červenec 2017</vt:lpstr>
      <vt:lpstr>srpen 2017</vt:lpstr>
      <vt:lpstr>září 2017</vt:lpstr>
      <vt:lpstr>říjen 2017</vt:lpstr>
      <vt:lpstr>listopad 2017</vt:lpstr>
      <vt:lpstr>prosinec 2017</vt:lpstr>
    </vt:vector>
  </TitlesOfParts>
  <Company>Raiffeisenbank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cp:lastPrinted>2016-12-07T09:46:11Z</cp:lastPrinted>
  <dcterms:created xsi:type="dcterms:W3CDTF">2016-02-10T09:11:48Z</dcterms:created>
  <dcterms:modified xsi:type="dcterms:W3CDTF">2018-01-08T10:21:15Z</dcterms:modified>
</cp:coreProperties>
</file>