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89954C78-D7FE-48CC-983D-B6306858F7CD}" xr6:coauthVersionLast="45" xr6:coauthVersionMax="45" xr10:uidLastSave="{00000000-0000-0000-0000-000000000000}"/>
  <bookViews>
    <workbookView xWindow="-108" yWindow="-108" windowWidth="23256" windowHeight="12576" tabRatio="980" firstSheet="5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37" l="1"/>
  <c r="E25" i="37"/>
  <c r="E22" i="37"/>
  <c r="F24" i="37" s="1"/>
  <c r="E21" i="37" l="1"/>
  <c r="F29" i="37" s="1"/>
  <c r="E28" i="36"/>
  <c r="E25" i="36"/>
  <c r="E22" i="36"/>
  <c r="F28" i="37" l="1"/>
  <c r="F31" i="37"/>
  <c r="F30" i="37"/>
  <c r="F33" i="37"/>
  <c r="F32" i="37"/>
  <c r="F27" i="37"/>
  <c r="F26" i="37"/>
  <c r="F25" i="37"/>
  <c r="F23" i="37"/>
  <c r="F22" i="37"/>
  <c r="E21" i="36"/>
  <c r="F27" i="36" s="1"/>
  <c r="F24" i="36"/>
  <c r="E28" i="35"/>
  <c r="E25" i="35"/>
  <c r="E22" i="35"/>
  <c r="F21" i="37" l="1"/>
  <c r="F23" i="36"/>
  <c r="F28" i="36"/>
  <c r="F29" i="36"/>
  <c r="F32" i="36"/>
  <c r="F30" i="36"/>
  <c r="F31" i="36"/>
  <c r="F26" i="36"/>
  <c r="F22" i="36"/>
  <c r="F33" i="36"/>
  <c r="F25" i="36"/>
  <c r="E21" i="35"/>
  <c r="F25" i="35" s="1"/>
  <c r="F33" i="35"/>
  <c r="F26" i="35"/>
  <c r="F32" i="35"/>
  <c r="F31" i="35"/>
  <c r="F30" i="35"/>
  <c r="F27" i="35"/>
  <c r="F29" i="35"/>
  <c r="F23" i="35"/>
  <c r="F22" i="35"/>
  <c r="F24" i="35"/>
  <c r="E28" i="34"/>
  <c r="E25" i="34"/>
  <c r="E22" i="34"/>
  <c r="F24" i="34" s="1"/>
  <c r="F21" i="36" l="1"/>
  <c r="F28" i="35"/>
  <c r="F21" i="35"/>
  <c r="E21" i="34"/>
  <c r="F25" i="34" s="1"/>
  <c r="E28" i="33"/>
  <c r="E25" i="33"/>
  <c r="E22" i="33"/>
  <c r="F22" i="34" l="1"/>
  <c r="F29" i="34"/>
  <c r="F27" i="34"/>
  <c r="F33" i="34"/>
  <c r="F26" i="34"/>
  <c r="F32" i="34"/>
  <c r="F31" i="34"/>
  <c r="F30" i="34"/>
  <c r="F23" i="34"/>
  <c r="F28" i="34"/>
  <c r="E21" i="33"/>
  <c r="F25" i="33" s="1"/>
  <c r="F24" i="33"/>
  <c r="E28" i="32"/>
  <c r="E25" i="32"/>
  <c r="E22" i="32"/>
  <c r="F21" i="34" l="1"/>
  <c r="F28" i="33"/>
  <c r="F30" i="33"/>
  <c r="F33" i="33"/>
  <c r="F23" i="33"/>
  <c r="F29" i="33"/>
  <c r="F31" i="33"/>
  <c r="F32" i="33"/>
  <c r="F22" i="33"/>
  <c r="F26" i="33"/>
  <c r="F27" i="33"/>
  <c r="F24" i="32"/>
  <c r="E21" i="32"/>
  <c r="F28" i="32" s="1"/>
  <c r="E28" i="31"/>
  <c r="E25" i="31"/>
  <c r="E22" i="31"/>
  <c r="F21" i="33" l="1"/>
  <c r="F31" i="32"/>
  <c r="F27" i="32"/>
  <c r="F33" i="32"/>
  <c r="F26" i="32"/>
  <c r="F32" i="32"/>
  <c r="F30" i="32"/>
  <c r="F29" i="32"/>
  <c r="F23" i="32"/>
  <c r="F22" i="32"/>
  <c r="F25" i="32"/>
  <c r="E21" i="31"/>
  <c r="F23" i="31" s="1"/>
  <c r="F24" i="31"/>
  <c r="E28" i="30"/>
  <c r="E25" i="30"/>
  <c r="E22" i="30"/>
  <c r="E21" i="30" s="1"/>
  <c r="F21" i="32" l="1"/>
  <c r="F22" i="31"/>
  <c r="F30" i="31"/>
  <c r="F26" i="31"/>
  <c r="F28" i="31"/>
  <c r="F32" i="31"/>
  <c r="F29" i="31"/>
  <c r="F25" i="31"/>
  <c r="F31" i="31"/>
  <c r="F33" i="31"/>
  <c r="F27" i="31"/>
  <c r="F24" i="30"/>
  <c r="F33" i="30"/>
  <c r="F29" i="30"/>
  <c r="F26" i="30"/>
  <c r="F23" i="30"/>
  <c r="F32" i="30"/>
  <c r="F31" i="30"/>
  <c r="F27" i="30"/>
  <c r="F30" i="30"/>
  <c r="F25" i="30"/>
  <c r="F28" i="30"/>
  <c r="F22" i="30"/>
  <c r="E28" i="29"/>
  <c r="E25" i="29"/>
  <c r="E22" i="29"/>
  <c r="F21" i="31" l="1"/>
  <c r="F21" i="30"/>
  <c r="E21" i="29"/>
  <c r="F23" i="29" s="1"/>
  <c r="F24" i="29"/>
  <c r="E28" i="28"/>
  <c r="E25" i="28"/>
  <c r="E22" i="28"/>
  <c r="F22" i="29" l="1"/>
  <c r="F31" i="29"/>
  <c r="F26" i="29"/>
  <c r="F28" i="29"/>
  <c r="F29" i="29"/>
  <c r="F32" i="29"/>
  <c r="F25" i="29"/>
  <c r="F27" i="29"/>
  <c r="F33" i="29"/>
  <c r="F30" i="29"/>
  <c r="E21" i="28"/>
  <c r="F32" i="28" s="1"/>
  <c r="F28" i="28"/>
  <c r="F23" i="28"/>
  <c r="F24" i="28"/>
  <c r="F29" i="28"/>
  <c r="F33" i="28"/>
  <c r="E28" i="27"/>
  <c r="E25" i="27"/>
  <c r="E22" i="27"/>
  <c r="F31" i="28" l="1"/>
  <c r="F21" i="29"/>
  <c r="F30" i="28"/>
  <c r="F26" i="28"/>
  <c r="F22" i="28"/>
  <c r="F27" i="28"/>
  <c r="F25" i="28"/>
  <c r="E21" i="27"/>
  <c r="F31" i="27" s="1"/>
  <c r="F24" i="27"/>
  <c r="E28" i="26"/>
  <c r="E25" i="26"/>
  <c r="E22" i="26"/>
  <c r="F24" i="26" s="1"/>
  <c r="F23" i="27" l="1"/>
  <c r="F21" i="28"/>
  <c r="F32" i="27"/>
  <c r="F22" i="27"/>
  <c r="F21" i="27" s="1"/>
  <c r="F28" i="27"/>
  <c r="F29" i="27"/>
  <c r="F26" i="27"/>
  <c r="F25" i="27"/>
  <c r="F30" i="27"/>
  <c r="F27" i="27"/>
  <c r="F33" i="27"/>
  <c r="E21" i="26"/>
  <c r="F33" i="26" s="1"/>
  <c r="F22" i="26" l="1"/>
  <c r="F28" i="26"/>
  <c r="F25" i="26"/>
  <c r="F29" i="26"/>
  <c r="F23" i="26"/>
  <c r="F21" i="26"/>
  <c r="F31" i="26"/>
  <c r="F26" i="26"/>
  <c r="F30" i="26"/>
  <c r="F32" i="26"/>
  <c r="F27" i="26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<sst xmlns="http://schemas.openxmlformats.org/spreadsheetml/2006/main" count="612" uniqueCount="55">
  <si>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</si>
  <si>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</si>
  <si>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</si>
  <si>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globálních trhů</t>
  </si>
  <si>
    <t>ISIN</t>
  </si>
  <si>
    <t>CZ0008474442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</si>
  <si>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</si>
  <si>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</si>
  <si>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</si>
  <si>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</si>
  <si>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</si>
  <si>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</si>
  <si>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</si>
  <si>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</si>
  <si>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</si>
  <si>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</si>
  <si>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</si>
  <si>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</si>
  <si>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</si>
  <si>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</si>
  <si>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</si>
  <si>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</si>
  <si>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</si>
  <si>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</si>
  <si>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</si>
  <si>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</si>
  <si>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</si>
  <si>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</si>
  <si>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</si>
  <si>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</si>
  <si>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</si>
  <si>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</si>
  <si>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</si>
  <si>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</si>
  <si>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</si>
  <si>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</si>
  <si>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</si>
  <si>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</si>
  <si>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</si>
  <si>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</si>
  <si>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</si>
  <si>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</si>
  <si>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</si>
  <si>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- 31.1.2020</t>
  </si>
  <si>
    <t>za období 1.2. - 29.2.2020</t>
  </si>
  <si>
    <t>za období 1.3. - 31.3.2020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</si>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</sst>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vertical="center" indent="1" shrinkToFit="1"/>
    </xf>
    <xf numFmtId="3" fontId="1" fillId="0" borderId="16" xfId="1" applyNumberFormat="1" applyBorder="1" applyAlignment="1">
      <alignment horizontal="right" vertical="center" indent="1" shrinkToFit="1"/>
    </xf>
    <xf numFmtId="3" fontId="1" fillId="0" borderId="40" xfId="1" applyNumberFormat="1" applyBorder="1" applyAlignment="1">
      <alignment horizontal="right" vertical="center" indent="1" shrinkToFi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A585A5-B700-4980-AA77-2CA618226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BAA621-DC0D-4424-828B-EC2B41A86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95B5EC-88EB-49B7-9133-EFB2840424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workbookViewId="0">
      <selection activeCell="I33" sqref="I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3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43861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953618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37824</v>
      </c>
      <c r="F22" s="63">
        <f>E22/E21*100</f>
        <v>3.9663680844950493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37824</v>
      </c>
      <c r="F23" s="63">
        <f>E23/E21*100</f>
        <v>3.9663680844950493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895452</v>
      </c>
      <c r="F28" s="63">
        <f t="shared" si="0"/>
        <v>93.900492650096794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895452</v>
      </c>
      <c r="F30" s="63">
        <f t="shared" si="0"/>
        <v>93.900492650096794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20342</v>
      </c>
      <c r="F33" s="75">
        <f>E33/$E$21*100</f>
        <v>2.1331392654081611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43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5618249</v>
      </c>
      <c r="D41" s="92">
        <v>18258910</v>
      </c>
      <c r="E41" s="91">
        <v>6407826.1399999997</v>
      </c>
      <c r="F41" s="93">
        <v>20767393.100000001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43861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924393322.32000005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38DD8-D2C0-4FA6-8068-E1E0786FE11C}">
  <sheetPr>
    <pageSetUpPr fitToPage="1"/>
  </sheetPr>
  <dimension ref="A1:F51"/>
  <sheetViews>
    <sheetView topLeftCell="A10" workbookViewId="0">
      <selection activeCell="C40" sqref="C40:F4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2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44135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996493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62858</v>
      </c>
      <c r="F22" s="63">
        <f>E22/E21*100</f>
        <v>6.3079218820403158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36108</v>
      </c>
      <c r="F23" s="63">
        <f>E23/E21*100</f>
        <v>3.623507641298032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26750</v>
      </c>
      <c r="F24" s="63">
        <f>E24/E22*100</f>
        <v>42.556237869483596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930855</v>
      </c>
      <c r="F28" s="63">
        <f t="shared" si="0"/>
        <v>93.413099740790955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930855</v>
      </c>
      <c r="F30" s="63">
        <f t="shared" si="0"/>
        <v>93.413099740790955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2780</v>
      </c>
      <c r="F33" s="75">
        <f>E33/$E$21*100</f>
        <v>0.27897837716873075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52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9769690</v>
      </c>
      <c r="D41" s="92">
        <v>13649803</v>
      </c>
      <c r="E41" s="91">
        <v>10734096</v>
      </c>
      <c r="F41" s="93">
        <v>14994803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44135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967149794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34B82-EA83-4C3D-9B57-D564CC7E7939}">
  <sheetPr>
    <pageSetUpPr fitToPage="1"/>
  </sheetPr>
  <dimension ref="A1:F51"/>
  <sheetViews>
    <sheetView workbookViewId="0">
      <selection activeCell="H3" sqref="H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3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44165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1006453</v>
      </c>
      <c r="F21" s="58">
        <f>+F22+F25+F33+F28</f>
        <v>99.999999999999986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42379</v>
      </c>
      <c r="F22" s="63">
        <f>E22/E21*100</f>
        <v>4.210728171111815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39629</v>
      </c>
      <c r="F23" s="63">
        <f>E23/E21*100</f>
        <v>3.9374913682009987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2750</v>
      </c>
      <c r="F24" s="63">
        <f>E24/E22*100</f>
        <v>6.489062979305789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955914</v>
      </c>
      <c r="F28" s="63">
        <f t="shared" si="0"/>
        <v>94.978503715523715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955914</v>
      </c>
      <c r="F30" s="63">
        <f t="shared" si="0"/>
        <v>94.978503715523715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8160</v>
      </c>
      <c r="F33" s="75">
        <f>E33/$E$21*100</f>
        <v>0.8107681133644592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53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14980530</v>
      </c>
      <c r="D41" s="92">
        <v>35156068</v>
      </c>
      <c r="E41" s="91">
        <v>16522184</v>
      </c>
      <c r="F41" s="93">
        <v>39137884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44165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993071650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01D35-3070-461C-AA8A-FB2566FAC5AE}">
  <sheetPr>
    <pageSetUpPr fitToPage="1"/>
  </sheetPr>
  <dimension ref="A1:F51"/>
  <sheetViews>
    <sheetView tabSelected="1" workbookViewId="0">
      <selection activeCell="F35" sqref="F3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4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44196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1001856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45164</v>
      </c>
      <c r="F22" s="63">
        <f>E22/E21*100</f>
        <v>4.5080330905838757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42414</v>
      </c>
      <c r="F23" s="63">
        <f>E23/E21*100</f>
        <v>4.2335425450364124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2750</v>
      </c>
      <c r="F24" s="63">
        <f>E24/E22*100</f>
        <v>6.0889203790629702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952197</v>
      </c>
      <c r="F28" s="63">
        <f t="shared" si="0"/>
        <v>95.043299635875812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952197</v>
      </c>
      <c r="F30" s="63">
        <f t="shared" si="0"/>
        <v>95.043299635875812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4495</v>
      </c>
      <c r="F33" s="75">
        <f>E33/$E$21*100</f>
        <v>0.44866727354030916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54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11729591</v>
      </c>
      <c r="D41" s="92">
        <v>25911618</v>
      </c>
      <c r="E41" s="91">
        <v>13235464</v>
      </c>
      <c r="F41" s="93">
        <v>29170766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44196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988640830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1"/>
  <sheetViews>
    <sheetView topLeftCell="A7" workbookViewId="0">
      <selection activeCell="O51" sqref="O5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4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43890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877532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48141</v>
      </c>
      <c r="F22" s="63">
        <f>E22/E21*100</f>
        <v>5.4859537885797902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48141</v>
      </c>
      <c r="F23" s="63">
        <f>E23/E21*100</f>
        <v>5.4859537885797902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809566</v>
      </c>
      <c r="F28" s="63">
        <f t="shared" si="0"/>
        <v>92.254869338098217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809566</v>
      </c>
      <c r="F30" s="63">
        <f t="shared" si="0"/>
        <v>92.254869338098217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19825</v>
      </c>
      <c r="F33" s="75">
        <f>E33/$E$21*100</f>
        <v>2.2591768733219988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44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6490638</v>
      </c>
      <c r="D41" s="92">
        <v>8004059</v>
      </c>
      <c r="E41" s="91">
        <v>7400106.9699999997</v>
      </c>
      <c r="F41" s="93">
        <v>9128699.5700000003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43889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851212765.95000005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1"/>
  <sheetViews>
    <sheetView workbookViewId="0">
      <selection activeCell="G9" sqref="G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5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43921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849010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84974</v>
      </c>
      <c r="F22" s="63">
        <f>E22/E21*100</f>
        <v>10.008598249726152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56574</v>
      </c>
      <c r="F23" s="63">
        <f>E23/E21*100</f>
        <v>6.6635257535246932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28400</v>
      </c>
      <c r="F24" s="63">
        <f>E24/E22*100</f>
        <v>33.42198790218184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757705</v>
      </c>
      <c r="F28" s="63">
        <f t="shared" si="0"/>
        <v>89.245709708955133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757705</v>
      </c>
      <c r="F30" s="63">
        <f t="shared" si="0"/>
        <v>89.245709708955133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6331</v>
      </c>
      <c r="F33" s="75">
        <f>E33/$E$21*100</f>
        <v>0.74569204131871236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45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98177274</v>
      </c>
      <c r="D41" s="92">
        <v>28364397</v>
      </c>
      <c r="E41" s="91">
        <v>93815220</v>
      </c>
      <c r="F41" s="93">
        <v>27224791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43921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811484009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51"/>
  <sheetViews>
    <sheetView topLeftCell="A36" workbookViewId="0">
      <selection activeCell="B2" sqref="B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6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43951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947078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69452</v>
      </c>
      <c r="F22" s="63">
        <f>E22/E21*100</f>
        <v>7.3332925060026737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44152</v>
      </c>
      <c r="F23" s="63">
        <f>E23/E21*100</f>
        <v>4.6619180257592294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25300</v>
      </c>
      <c r="F24" s="63">
        <f>E24/E22*100</f>
        <v>36.428036629614695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872930</v>
      </c>
      <c r="F28" s="63">
        <f t="shared" si="0"/>
        <v>92.170866602328431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872930</v>
      </c>
      <c r="F30" s="63">
        <f t="shared" si="0"/>
        <v>92.170866602328431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4696</v>
      </c>
      <c r="F33" s="75">
        <f>E33/$E$21*100</f>
        <v>0.49584089166890166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46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19723366</v>
      </c>
      <c r="D41" s="92">
        <v>9845879</v>
      </c>
      <c r="E41" s="91">
        <v>18853492</v>
      </c>
      <c r="F41" s="93">
        <v>9117494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43951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916698880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51"/>
  <sheetViews>
    <sheetView workbookViewId="0">
      <selection activeCell="G24" sqref="G2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7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43982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936662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60293</v>
      </c>
      <c r="F22" s="63">
        <f>E22/E21*100</f>
        <v>6.4370071594662752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34793</v>
      </c>
      <c r="F23" s="63">
        <f>E23/E21*100</f>
        <v>3.7145736669150664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25500</v>
      </c>
      <c r="F24" s="63">
        <f>E24/E22*100</f>
        <v>42.293466903288937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872088</v>
      </c>
      <c r="F28" s="63">
        <f t="shared" si="0"/>
        <v>93.105944300078363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872088</v>
      </c>
      <c r="F30" s="63">
        <f t="shared" si="0"/>
        <v>93.105944300078363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4281</v>
      </c>
      <c r="F33" s="75">
        <f>E33/$E$21*100</f>
        <v>0.4570485404553617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47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7718146</v>
      </c>
      <c r="D41" s="92">
        <v>6292794</v>
      </c>
      <c r="E41" s="91">
        <v>7764645</v>
      </c>
      <c r="F41" s="93">
        <v>6320370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43982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921141992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51"/>
  <sheetViews>
    <sheetView workbookViewId="0">
      <selection activeCell="J23" sqref="J2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8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44012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954857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71934</v>
      </c>
      <c r="F22" s="63">
        <f>E22/E21*100</f>
        <v>7.5334840714368747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62234</v>
      </c>
      <c r="F23" s="63">
        <f>E23/E21*100</f>
        <v>6.5176251522479287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9700</v>
      </c>
      <c r="F24" s="63">
        <f>E24/E22*100</f>
        <v>13.484583090054771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876717</v>
      </c>
      <c r="F28" s="63">
        <f t="shared" si="0"/>
        <v>91.816575675729453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876717</v>
      </c>
      <c r="F30" s="63">
        <f t="shared" si="0"/>
        <v>91.816575675729453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6206</v>
      </c>
      <c r="F33" s="75">
        <f>E33/$E$21*100</f>
        <v>0.64994025283367041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48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15189294</v>
      </c>
      <c r="D41" s="92">
        <v>6676700</v>
      </c>
      <c r="E41" s="91">
        <v>15763770</v>
      </c>
      <c r="F41" s="93">
        <v>6935691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44012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938378260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51"/>
  <sheetViews>
    <sheetView workbookViewId="0">
      <selection activeCell="G34" sqref="G3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9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44043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958508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76011</v>
      </c>
      <c r="F22" s="63">
        <f>E22/E21*100</f>
        <v>7.9301372549837881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66311</v>
      </c>
      <c r="F23" s="63">
        <f>E23/E21*100</f>
        <v>6.9181477880205486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9700</v>
      </c>
      <c r="F24" s="63">
        <f>E24/E22*100</f>
        <v>12.761310862901423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876652</v>
      </c>
      <c r="F28" s="63">
        <f t="shared" si="0"/>
        <v>91.460060844562591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876652</v>
      </c>
      <c r="F30" s="63">
        <f t="shared" si="0"/>
        <v>91.460060844562591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5845</v>
      </c>
      <c r="F33" s="75">
        <f>E33/$E$21*100</f>
        <v>0.6098019004536217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49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9593979</v>
      </c>
      <c r="D41" s="92">
        <v>10122427</v>
      </c>
      <c r="E41" s="91">
        <v>10232706</v>
      </c>
      <c r="F41" s="93">
        <v>10828518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44043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951051693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51"/>
  <sheetViews>
    <sheetView topLeftCell="A42" workbookViewId="0">
      <selection activeCell="J15" sqref="J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0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44074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998978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77612</v>
      </c>
      <c r="F22" s="63">
        <f>E22/E21*100</f>
        <v>7.7691400611424877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75112</v>
      </c>
      <c r="F23" s="63">
        <f>E23/E21*100</f>
        <v>7.5188842997543484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2500</v>
      </c>
      <c r="F24" s="63">
        <f>E24/E22*100</f>
        <v>3.2211513683451014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916860</v>
      </c>
      <c r="F28" s="63">
        <f t="shared" si="0"/>
        <v>91.779798954531529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916860</v>
      </c>
      <c r="F30" s="63">
        <f t="shared" si="0"/>
        <v>91.779798954531529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4506</v>
      </c>
      <c r="F33" s="75">
        <f>E33/$E$21*100</f>
        <v>0.45106098432598113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50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11184972</v>
      </c>
      <c r="D41" s="92">
        <v>9146178</v>
      </c>
      <c r="E41" s="91">
        <v>11917282</v>
      </c>
      <c r="F41" s="93">
        <v>9766076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44074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991213147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51"/>
  <sheetViews>
    <sheetView workbookViewId="0">
      <selection activeCell="D14" sqref="D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1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44104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1000667</v>
      </c>
      <c r="F21" s="58">
        <f>+F22+F25+F33+F28</f>
        <v>100.00000000000001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68857</v>
      </c>
      <c r="F22" s="63">
        <f>E22/E21*100</f>
        <v>6.8811102994302802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54107</v>
      </c>
      <c r="F23" s="63">
        <f>E23/E21*100</f>
        <v>5.4070934686564067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14750</v>
      </c>
      <c r="F24" s="63">
        <f>E24/E22*100</f>
        <v>21.421206268062797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929595</v>
      </c>
      <c r="F28" s="63">
        <f t="shared" si="0"/>
        <v>92.8975373425925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929595</v>
      </c>
      <c r="F30" s="63">
        <f t="shared" si="0"/>
        <v>92.8975373425925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2215</v>
      </c>
      <c r="F33" s="75">
        <f>E33/$E$21*100</f>
        <v>0.22135235797722921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51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9110630</v>
      </c>
      <c r="D41" s="92">
        <v>13433251</v>
      </c>
      <c r="E41" s="91">
        <v>9819981</v>
      </c>
      <c r="F41" s="93">
        <v>14495783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44104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971637026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2021-01-08T19:17:29Z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2020-11-24T09:43:58Z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beb1a03e-ac16-4116-b5d8-81eb0ed98a87</vt:lpwstr>
  </property>
  <property fmtid="{D5CDD505-2E9C-101B-9397-08002B2CF9AE}" pid="8" name="MSIP_Label_2a6524ed-fb1a-49fd-bafe-15c5e5ffd047_ContentBits">
    <vt:lpwstr>0</vt:lpwstr>
  </property>
</Properties>
</file>