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11985" yWindow="45" windowWidth="12030" windowHeight="10095" tabRatio="857" firstSheet="3" activeTab="11"/>
  </bookViews>
  <sheets>
    <sheet name="leden 2017" sheetId="143" r:id="rId1"/>
    <sheet name="únor 2017" sheetId="144" r:id="rId2"/>
    <sheet name="březen 2017" sheetId="145" r:id="rId3"/>
    <sheet name="duben 2017" sheetId="146" r:id="rId4"/>
    <sheet name="květen 2017" sheetId="147" r:id="rId5"/>
    <sheet name="červen 2017" sheetId="148" r:id="rId6"/>
    <sheet name="červenec 2017" sheetId="149" r:id="rId7"/>
    <sheet name="srpen 2017" sheetId="150" r:id="rId8"/>
    <sheet name="září 2017" sheetId="151" r:id="rId9"/>
    <sheet name="říjen 2017" sheetId="152" r:id="rId10"/>
    <sheet name="listopad 2017" sheetId="153" r:id="rId11"/>
    <sheet name="prosinec 2017" sheetId="154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0" i="154" l="1"/>
  <c r="E27" i="154"/>
  <c r="E24" i="154"/>
  <c r="E23" i="154" l="1"/>
  <c r="F34" i="154" s="1"/>
  <c r="E30" i="153"/>
  <c r="E27" i="153"/>
  <c r="E24" i="153"/>
  <c r="F26" i="154" l="1"/>
  <c r="F30" i="154"/>
  <c r="F32" i="154"/>
  <c r="F28" i="154"/>
  <c r="F33" i="154"/>
  <c r="F29" i="154"/>
  <c r="F31" i="154"/>
  <c r="F25" i="154"/>
  <c r="F24" i="154"/>
  <c r="F27" i="154"/>
  <c r="E23" i="153"/>
  <c r="F27" i="153" s="1"/>
  <c r="E30" i="152"/>
  <c r="E27" i="152"/>
  <c r="E24" i="152"/>
  <c r="F23" i="154" l="1"/>
  <c r="F24" i="153"/>
  <c r="F34" i="153"/>
  <c r="F32" i="153"/>
  <c r="F29" i="153"/>
  <c r="F26" i="153"/>
  <c r="F28" i="153"/>
  <c r="F33" i="153"/>
  <c r="F31" i="153"/>
  <c r="F25" i="153"/>
  <c r="F30" i="153"/>
  <c r="E23" i="152"/>
  <c r="F33" i="152" s="1"/>
  <c r="E30" i="151"/>
  <c r="E27" i="151"/>
  <c r="E24" i="151"/>
  <c r="F23" i="153" l="1"/>
  <c r="F25" i="152"/>
  <c r="F31" i="152"/>
  <c r="F26" i="152"/>
  <c r="F28" i="152"/>
  <c r="F32" i="152"/>
  <c r="F24" i="152"/>
  <c r="F30" i="152"/>
  <c r="F27" i="152"/>
  <c r="F34" i="152"/>
  <c r="F29" i="152"/>
  <c r="E23" i="151"/>
  <c r="F33" i="151" s="1"/>
  <c r="E30" i="150"/>
  <c r="E27" i="150"/>
  <c r="E24" i="150"/>
  <c r="F23" i="152" l="1"/>
  <c r="F25" i="151"/>
  <c r="F34" i="151"/>
  <c r="F31" i="151"/>
  <c r="F27" i="151"/>
  <c r="F29" i="151"/>
  <c r="F28" i="151"/>
  <c r="F32" i="151"/>
  <c r="F26" i="151"/>
  <c r="F30" i="151"/>
  <c r="F24" i="151"/>
  <c r="F24" i="150"/>
  <c r="E23" i="150"/>
  <c r="F25" i="150"/>
  <c r="F28" i="150"/>
  <c r="F31" i="150"/>
  <c r="E30" i="149"/>
  <c r="E27" i="149"/>
  <c r="E24" i="149"/>
  <c r="F23" i="151" l="1"/>
  <c r="F33" i="150"/>
  <c r="F34" i="150"/>
  <c r="F30" i="150"/>
  <c r="F29" i="150"/>
  <c r="F32" i="150"/>
  <c r="F27" i="150"/>
  <c r="F26" i="150"/>
  <c r="E23" i="149"/>
  <c r="F33" i="149" s="1"/>
  <c r="E30" i="148"/>
  <c r="E27" i="148"/>
  <c r="E24" i="148"/>
  <c r="F23" i="150" l="1"/>
  <c r="F32" i="149"/>
  <c r="F24" i="149"/>
  <c r="F28" i="149"/>
  <c r="F26" i="149"/>
  <c r="F30" i="149"/>
  <c r="F31" i="149"/>
  <c r="F25" i="149"/>
  <c r="F27" i="149"/>
  <c r="F34" i="149"/>
  <c r="F29" i="149"/>
  <c r="E23" i="148"/>
  <c r="F33" i="148" s="1"/>
  <c r="F31" i="148"/>
  <c r="E30" i="147"/>
  <c r="E27" i="147"/>
  <c r="E24" i="147"/>
  <c r="F23" i="149" l="1"/>
  <c r="F27" i="148"/>
  <c r="F25" i="148"/>
  <c r="F24" i="148"/>
  <c r="F28" i="148"/>
  <c r="F32" i="148"/>
  <c r="F26" i="148"/>
  <c r="F30" i="148"/>
  <c r="F34" i="148"/>
  <c r="F29" i="148"/>
  <c r="F23" i="148"/>
  <c r="E23" i="147"/>
  <c r="F34" i="147" s="1"/>
  <c r="E30" i="146"/>
  <c r="E27" i="146"/>
  <c r="E24" i="146"/>
  <c r="F29" i="147" l="1"/>
  <c r="F25" i="147"/>
  <c r="F32" i="147"/>
  <c r="F31" i="147"/>
  <c r="F26" i="147"/>
  <c r="F30" i="147"/>
  <c r="F33" i="147"/>
  <c r="F28" i="147"/>
  <c r="F27" i="147"/>
  <c r="F24" i="147"/>
  <c r="E23" i="146"/>
  <c r="F34" i="146" s="1"/>
  <c r="E30" i="145"/>
  <c r="E27" i="145"/>
  <c r="E24" i="145"/>
  <c r="F23" i="147" l="1"/>
  <c r="F26" i="146"/>
  <c r="F25" i="146"/>
  <c r="F32" i="146"/>
  <c r="F31" i="146"/>
  <c r="F24" i="146"/>
  <c r="F29" i="146"/>
  <c r="F33" i="146"/>
  <c r="F28" i="146"/>
  <c r="F30" i="146"/>
  <c r="F27" i="146"/>
  <c r="E23" i="145"/>
  <c r="F27" i="145" s="1"/>
  <c r="E30" i="144"/>
  <c r="E27" i="144"/>
  <c r="E24" i="144"/>
  <c r="F23" i="146" l="1"/>
  <c r="F24" i="145"/>
  <c r="F34" i="145"/>
  <c r="F32" i="145"/>
  <c r="F29" i="145"/>
  <c r="F26" i="145"/>
  <c r="F28" i="145"/>
  <c r="F33" i="145"/>
  <c r="F31" i="145"/>
  <c r="F25" i="145"/>
  <c r="F30" i="145"/>
  <c r="E23" i="144"/>
  <c r="F27" i="144" s="1"/>
  <c r="E30" i="143"/>
  <c r="E27" i="143"/>
  <c r="E24" i="143"/>
  <c r="F23" i="145" l="1"/>
  <c r="F24" i="144"/>
  <c r="F34" i="144"/>
  <c r="F32" i="144"/>
  <c r="F29" i="144"/>
  <c r="F26" i="144"/>
  <c r="F33" i="144"/>
  <c r="F31" i="144"/>
  <c r="F28" i="144"/>
  <c r="F25" i="144"/>
  <c r="F30" i="144"/>
  <c r="E23" i="143"/>
  <c r="F33" i="143" s="1"/>
  <c r="F23" i="144" l="1"/>
  <c r="F32" i="143"/>
  <c r="F26" i="143"/>
  <c r="F29" i="143"/>
  <c r="F24" i="143"/>
  <c r="F31" i="143"/>
  <c r="F34" i="143"/>
  <c r="F30" i="143"/>
  <c r="F25" i="143"/>
  <c r="F27" i="143"/>
  <c r="F28" i="143"/>
  <c r="F23" i="143" l="1"/>
</calcChain>
</file>

<file path=xl/sharedStrings.xml><?xml version="1.0" encoding="utf-8"?>
<sst xmlns="http://schemas.openxmlformats.org/spreadsheetml/2006/main" count="612" uniqueCount="55">
  <si>
    <t>Typ fondu</t>
  </si>
  <si>
    <t>CZK</t>
  </si>
  <si>
    <t>Zkrácený název fondu</t>
  </si>
  <si>
    <t>Aktiva celkem</t>
  </si>
  <si>
    <t>Měna</t>
  </si>
  <si>
    <t>Jmenovitá hodnota PL, Kč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</si>
  <si>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</si>
  <si>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</si>
  <si>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</si>
  <si>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</si>
  <si>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</si>
  <si>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</si>
  <si>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</si>
  <si>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</si>
  <si>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</si>
  <si>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</si>
  <si>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</si>
  <si>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                                                    na celkových aktivech, %</t>
  </si>
  <si>
    <t>ř.</t>
  </si>
  <si>
    <t>A  K  T  I  V  A</t>
  </si>
  <si>
    <t>standardní</t>
  </si>
  <si>
    <t>k datu</t>
  </si>
  <si>
    <t>Raiffeisen fond dluhopisových příležitostí</t>
  </si>
  <si>
    <t>CZ0008473998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</si>
  <si>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</si>
  <si>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</si>
  <si>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</si>
  <si>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</si>
  <si>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</si>
  <si>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</si>
  <si>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</si>
  <si>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 § 239 odst. 1 písm b) </t>
  </si>
  <si>
    <t xml:space="preserve">Měsíční informace fondu kolektivního investování dle § 239 odst. 1 písm a) </t>
  </si>
  <si>
    <t>ISIN třídy</t>
  </si>
  <si>
    <t>Třída A1 - Kapitalizační CZ0008473998</t>
  </si>
  <si>
    <t>Třída A2 - Premium CZ0008474921</t>
  </si>
  <si>
    <t>Počet podílových listů (ks)</t>
  </si>
  <si>
    <t>Hodnota podílových listů (Kč)</t>
  </si>
  <si>
    <t>vydané PL</t>
  </si>
  <si>
    <t>odkoupené PL</t>
  </si>
  <si>
    <t>CZ0008474921</t>
  </si>
  <si>
    <t xml:space="preserve">Aktuální hodnota fondového kapitálu </t>
  </si>
  <si>
    <t>v Kč k datu</t>
  </si>
  <si>
    <t>za období 1.1. - 31.1.2017</t>
  </si>
  <si>
    <t>za období 1.2. - 28.2.2017</t>
  </si>
  <si>
    <t>za období 1.3. - 31.3.2017</t>
  </si>
  <si>
    <t>za období 1.4. - 30.4.2017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</si>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</sst>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Border="0"/>
    <xf numFmtId="0" fontId="21" fillId="0" borderId="0"/>
    <xf numFmtId="0" fontId="1" fillId="0" borderId="0" applyBorder="0"/>
    <xf numFmtId="0" fontId="1" fillId="0" borderId="0"/>
  </cellStyleXfs>
  <cellXfs count="141">
    <xf numFmtId="0" fontId="0" fillId="0" borderId="0" xfId="0"/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20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4" xfId="0" applyFont="1" applyFill="1" applyBorder="1" applyAlignment="1">
      <alignment horizontal="lef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8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3" fillId="0" borderId="0" xfId="0" applyFont="1"/>
    <xf numFmtId="0" fontId="2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left" vertic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" fontId="2" fillId="0" borderId="1" xfId="2" applyNumberFormat="1" applyFont="1" applyFill="1" applyBorder="1" applyAlignment="1" applyProtection="1">
      <alignment horizontal="center"/>
      <protection locked="0"/>
    </xf>
    <xf numFmtId="4" fontId="2" fillId="0" borderId="1" xfId="2" applyNumberFormat="1" applyFont="1" applyFill="1" applyBorder="1" applyAlignment="1" applyProtection="1">
      <alignment horizontal="center" vertical="center"/>
      <protection locked="0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/>
    </xf>
    <xf numFmtId="3" fontId="22" fillId="0" borderId="3" xfId="2" applyNumberFormat="1" applyFont="1" applyFill="1" applyBorder="1" applyAlignment="1" applyProtection="1">
      <alignment horizontal="center" vertical="center" shrinkToFit="1"/>
      <protection locked="0"/>
    </xf>
    <xf numFmtId="3" fontId="22" fillId="0" borderId="8" xfId="2" applyNumberFormat="1" applyFont="1" applyFill="1" applyBorder="1" applyAlignment="1" applyProtection="1">
      <alignment horizontal="center" vertical="center"/>
    </xf>
    <xf numFmtId="0" fontId="1" fillId="0" borderId="32" xfId="2" applyFont="1" applyFill="1" applyBorder="1" applyAlignment="1">
      <alignment horizontal="left" vertical="center" indent="1"/>
    </xf>
    <xf numFmtId="0" fontId="5" fillId="0" borderId="33" xfId="2" applyFont="1" applyFill="1" applyBorder="1" applyAlignment="1" applyProtection="1">
      <alignment horizontal="center" vertical="center" wrapText="1"/>
    </xf>
    <xf numFmtId="3" fontId="1" fillId="0" borderId="6" xfId="2" applyNumberFormat="1" applyBorder="1" applyAlignment="1">
      <alignment horizontal="right" indent="1"/>
    </xf>
    <xf numFmtId="3" fontId="1" fillId="0" borderId="19" xfId="2" applyNumberFormat="1" applyBorder="1" applyAlignment="1">
      <alignment horizontal="right" indent="1"/>
    </xf>
    <xf numFmtId="3" fontId="1" fillId="0" borderId="34" xfId="2" applyNumberFormat="1" applyBorder="1" applyAlignment="1">
      <alignment horizontal="right" indent="1"/>
    </xf>
    <xf numFmtId="0" fontId="1" fillId="0" borderId="18" xfId="2" applyFont="1" applyFill="1" applyBorder="1" applyAlignment="1">
      <alignment horizontal="left" vertical="center" indent="1"/>
    </xf>
    <xf numFmtId="0" fontId="5" fillId="0" borderId="24" xfId="2" applyFont="1" applyFill="1" applyBorder="1" applyAlignment="1" applyProtection="1">
      <alignment horizontal="center" vertical="center" wrapText="1"/>
    </xf>
    <xf numFmtId="3" fontId="10" fillId="0" borderId="4" xfId="2" applyNumberFormat="1" applyFont="1" applyFill="1" applyBorder="1" applyAlignment="1" applyProtection="1">
      <alignment horizontal="right" indent="1"/>
    </xf>
    <xf numFmtId="3" fontId="1" fillId="0" borderId="20" xfId="2" applyNumberFormat="1" applyBorder="1" applyAlignment="1">
      <alignment horizontal="right" indent="1"/>
    </xf>
    <xf numFmtId="3" fontId="8" fillId="0" borderId="4" xfId="2" applyNumberFormat="1" applyFont="1" applyFill="1" applyBorder="1" applyAlignment="1" applyProtection="1">
      <alignment horizontal="right" indent="1" shrinkToFit="1"/>
      <protection locked="0"/>
    </xf>
    <xf numFmtId="3" fontId="1" fillId="0" borderId="35" xfId="2" applyNumberFormat="1" applyFont="1" applyFill="1" applyBorder="1" applyAlignment="1" applyProtection="1">
      <alignment horizontal="right" indent="1"/>
    </xf>
    <xf numFmtId="3" fontId="0" fillId="0" borderId="0" xfId="0" applyNumberFormat="1"/>
    <xf numFmtId="0" fontId="22" fillId="0" borderId="12" xfId="2" applyFont="1" applyFill="1" applyBorder="1" applyAlignment="1">
      <alignment horizontal="right" vertical="center"/>
    </xf>
    <xf numFmtId="14" fontId="22" fillId="0" borderId="22" xfId="2" applyNumberFormat="1" applyFont="1" applyFill="1" applyBorder="1" applyAlignment="1">
      <alignment horizontal="left" vertical="center"/>
    </xf>
    <xf numFmtId="14" fontId="22" fillId="0" borderId="0" xfId="0" applyNumberFormat="1" applyFont="1" applyFill="1" applyBorder="1" applyAlignment="1">
      <alignment horizontal="left" vertical="center"/>
    </xf>
    <xf numFmtId="0" fontId="5" fillId="0" borderId="16" xfId="2" applyFont="1" applyFill="1" applyBorder="1" applyAlignment="1" applyProtection="1">
      <alignment horizontal="center" vertical="center" wrapText="1"/>
    </xf>
    <xf numFmtId="0" fontId="5" fillId="0" borderId="18" xfId="2" applyFont="1" applyFill="1" applyBorder="1" applyAlignment="1" applyProtection="1">
      <alignment horizontal="center" vertical="center" wrapText="1"/>
    </xf>
    <xf numFmtId="0" fontId="22" fillId="2" borderId="0" xfId="3" applyFont="1" applyFill="1" applyAlignment="1">
      <alignment horizontal="centerContinuous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4" fillId="0" borderId="0" xfId="2" applyFont="1" applyBorder="1" applyAlignment="1">
      <alignment horizontal="left" vertical="center" wrapText="1"/>
    </xf>
    <xf numFmtId="0" fontId="22" fillId="0" borderId="16" xfId="2" applyFont="1" applyFill="1" applyBorder="1" applyAlignment="1">
      <alignment horizontal="center" vertical="center"/>
    </xf>
    <xf numFmtId="0" fontId="22" fillId="0" borderId="18" xfId="2" applyFont="1" applyFill="1" applyBorder="1" applyAlignment="1">
      <alignment horizontal="center" vertical="center"/>
    </xf>
    <xf numFmtId="0" fontId="22" fillId="0" borderId="21" xfId="2" applyFont="1" applyFill="1" applyBorder="1" applyAlignment="1">
      <alignment horizontal="center" vertical="distributed"/>
    </xf>
    <xf numFmtId="0" fontId="22" fillId="0" borderId="14" xfId="2" applyFont="1" applyFill="1" applyBorder="1" applyAlignment="1">
      <alignment horizontal="center" vertical="distributed"/>
    </xf>
    <xf numFmtId="0" fontId="11" fillId="0" borderId="15" xfId="2" applyFont="1" applyFill="1" applyBorder="1" applyAlignment="1">
      <alignment horizontal="center" vertical="center"/>
    </xf>
    <xf numFmtId="0" fontId="11" fillId="0" borderId="31" xfId="2" applyFont="1" applyFill="1" applyBorder="1" applyAlignment="1">
      <alignment horizontal="center" vertical="center"/>
    </xf>
    <xf numFmtId="3" fontId="1" fillId="0" borderId="5" xfId="2" applyNumberFormat="1" applyBorder="1" applyAlignment="1">
      <alignment horizontal="right" indent="5"/>
    </xf>
    <xf numFmtId="3" fontId="1" fillId="0" borderId="34" xfId="2" applyNumberFormat="1" applyBorder="1" applyAlignment="1">
      <alignment horizontal="right" indent="5"/>
    </xf>
    <xf numFmtId="3" fontId="1" fillId="0" borderId="24" xfId="2" applyNumberFormat="1" applyBorder="1" applyAlignment="1">
      <alignment horizontal="right" indent="5"/>
    </xf>
    <xf numFmtId="3" fontId="1" fillId="0" borderId="35" xfId="2" applyNumberFormat="1" applyBorder="1" applyAlignment="1">
      <alignment horizontal="right" indent="5"/>
    </xf>
    <xf numFmtId="0" fontId="24" fillId="0" borderId="0" xfId="2" applyFont="1" applyBorder="1" applyAlignment="1">
      <alignment horizontal="left" vertical="center" wrapText="1"/>
    </xf>
    <xf numFmtId="0" fontId="22" fillId="0" borderId="21" xfId="2" applyFont="1" applyFill="1" applyBorder="1" applyAlignment="1">
      <alignment horizontal="center" vertical="center"/>
    </xf>
    <xf numFmtId="0" fontId="22" fillId="0" borderId="29" xfId="2" applyFont="1" applyFill="1" applyBorder="1" applyAlignment="1">
      <alignment horizontal="center" vertical="center"/>
    </xf>
    <xf numFmtId="0" fontId="22" fillId="0" borderId="14" xfId="2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center" vertical="distributed"/>
    </xf>
    <xf numFmtId="0" fontId="22" fillId="0" borderId="28" xfId="2" applyFont="1" applyFill="1" applyBorder="1" applyAlignment="1">
      <alignment horizontal="center" vertical="distributed"/>
    </xf>
    <xf numFmtId="3" fontId="22" fillId="0" borderId="6" xfId="2" applyNumberFormat="1" applyFont="1" applyFill="1" applyBorder="1" applyAlignment="1" applyProtection="1">
      <alignment horizontal="center" vertical="center" shrinkToFit="1"/>
      <protection locked="0"/>
    </xf>
    <xf numFmtId="3" fontId="22" fillId="0" borderId="7" xfId="2" applyNumberFormat="1" applyFont="1" applyFill="1" applyBorder="1" applyAlignment="1" applyProtection="1">
      <alignment horizontal="center" vertical="center" shrinkToFit="1"/>
      <protection locked="0"/>
    </xf>
    <xf numFmtId="0" fontId="22" fillId="0" borderId="0" xfId="2" applyFont="1" applyBorder="1" applyAlignment="1">
      <alignment horizontal="center"/>
    </xf>
    <xf numFmtId="0" fontId="22" fillId="0" borderId="30" xfId="2" applyFont="1" applyBorder="1" applyAlignment="1">
      <alignment horizontal="center"/>
    </xf>
  </cellXfs>
  <cellStyles count="4">
    <cellStyle name="Normal" xfId="0" builtinId="0"/>
    <cellStyle name="Normal 2" xfId="2"/>
    <cellStyle name="normální_Denni" xfId="1"/>
    <cellStyle name="normální_Denni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5" workbookViewId="0">
      <selection activeCell="G49" sqref="G4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88"/>
      <c r="B16" s="88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42766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3494363</v>
      </c>
      <c r="F23" s="17">
        <f>+F24+F27+F30+F34</f>
        <v>100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146006</v>
      </c>
      <c r="F24" s="18">
        <f>E24/E23*100</f>
        <v>4.1783294981088108</v>
      </c>
    </row>
    <row r="25" spans="1:6" x14ac:dyDescent="0.2">
      <c r="A25" s="69" t="s">
        <v>7</v>
      </c>
      <c r="B25" s="70"/>
      <c r="C25" s="70"/>
      <c r="D25" s="52">
        <v>4</v>
      </c>
      <c r="E25" s="6">
        <v>146006</v>
      </c>
      <c r="F25" s="18">
        <f>E25/E23*100</f>
        <v>4.1783294981088108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2830122</v>
      </c>
      <c r="F27" s="18">
        <f>E27/E23*100</f>
        <v>80.991070475505836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1347279</v>
      </c>
      <c r="F28" s="18">
        <f>E28/E23*100</f>
        <v>38.555782556076743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1482843</v>
      </c>
      <c r="F29" s="18">
        <f>E29/E23*100</f>
        <v>42.435287919429094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515963</v>
      </c>
      <c r="F30" s="18">
        <f>E30/E23*100</f>
        <v>14.765581022921776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515963</v>
      </c>
      <c r="F32" s="18">
        <f>E32/E23*100</f>
        <v>14.765581022921776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2272</v>
      </c>
      <c r="F34" s="19">
        <f>E34/E23*100</f>
        <v>6.5019003463578348E-2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43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45139685</v>
      </c>
      <c r="D42" s="95">
        <v>29425476</v>
      </c>
      <c r="E42" s="94">
        <v>48377455.859999999</v>
      </c>
      <c r="F42" s="96">
        <v>31538868.260000002</v>
      </c>
    </row>
    <row r="43" spans="1:6" ht="13.5" thickBot="1" x14ac:dyDescent="0.25">
      <c r="A43" s="97" t="s">
        <v>40</v>
      </c>
      <c r="B43" s="98">
        <v>2</v>
      </c>
      <c r="C43" s="99">
        <v>93380000</v>
      </c>
      <c r="D43" s="100">
        <v>940000</v>
      </c>
      <c r="E43" s="101">
        <v>93769914.5</v>
      </c>
      <c r="F43" s="102">
        <v>944382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42766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2975590723.1900001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444215120.14999998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3" workbookViewId="0">
      <selection activeCell="L18" sqref="L1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8"/>
      <c r="B16" s="118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43039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3433543</v>
      </c>
      <c r="F23" s="17">
        <f>+F24+F27+F30+F34</f>
        <v>100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86481</v>
      </c>
      <c r="F24" s="18">
        <f>E24/E23*100</f>
        <v>2.5187102651692435</v>
      </c>
    </row>
    <row r="25" spans="1:6" x14ac:dyDescent="0.2">
      <c r="A25" s="69" t="s">
        <v>7</v>
      </c>
      <c r="B25" s="70"/>
      <c r="C25" s="70"/>
      <c r="D25" s="52">
        <v>4</v>
      </c>
      <c r="E25" s="6">
        <v>86481</v>
      </c>
      <c r="F25" s="18">
        <f>E25/E23*100</f>
        <v>2.5187102651692435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2801958</v>
      </c>
      <c r="F27" s="18">
        <f>E27/E23*100</f>
        <v>81.605443706398901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1046369</v>
      </c>
      <c r="F28" s="18">
        <f>E28/E23*100</f>
        <v>30.474905949918202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1755589</v>
      </c>
      <c r="F29" s="18">
        <f>E29/E23*100</f>
        <v>51.130537756480699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503947</v>
      </c>
      <c r="F30" s="18">
        <f>E30/E23*100</f>
        <v>14.677171656216334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503947</v>
      </c>
      <c r="F32" s="18">
        <f>E32/E23*100</f>
        <v>14.677171656216334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41157</v>
      </c>
      <c r="F34" s="19">
        <f>E34/E23*100</f>
        <v>1.198674372215522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52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40761814</v>
      </c>
      <c r="D42" s="94">
        <v>65834741</v>
      </c>
      <c r="E42" s="94">
        <v>43145222.469999999</v>
      </c>
      <c r="F42" s="96">
        <v>69761902.129999995</v>
      </c>
    </row>
    <row r="43" spans="1:6" ht="13.5" thickBot="1" x14ac:dyDescent="0.25">
      <c r="A43" s="97" t="s">
        <v>40</v>
      </c>
      <c r="B43" s="98">
        <v>2</v>
      </c>
      <c r="C43" s="99">
        <v>4035000</v>
      </c>
      <c r="D43" s="99">
        <v>13670000</v>
      </c>
      <c r="E43" s="99">
        <v>4020931.5</v>
      </c>
      <c r="F43" s="102">
        <v>13632653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43039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2837349195.9499998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569206629.94000006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0" workbookViewId="0">
      <selection activeCell="H16" sqref="H1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9"/>
      <c r="B16" s="119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43069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3354396</v>
      </c>
      <c r="F23" s="17">
        <f>+F24+F27+F30+F34</f>
        <v>100.00000000000001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80390</v>
      </c>
      <c r="F24" s="18">
        <f>E24/E23*100</f>
        <v>2.3965566379163343</v>
      </c>
    </row>
    <row r="25" spans="1:6" x14ac:dyDescent="0.2">
      <c r="A25" s="69" t="s">
        <v>7</v>
      </c>
      <c r="B25" s="70"/>
      <c r="C25" s="70"/>
      <c r="D25" s="52">
        <v>4</v>
      </c>
      <c r="E25" s="6">
        <v>80390</v>
      </c>
      <c r="F25" s="18">
        <f>E25/E23*100</f>
        <v>2.3965566379163343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2765052</v>
      </c>
      <c r="F27" s="18">
        <f>E27/E23*100</f>
        <v>82.430696912350243</v>
      </c>
    </row>
    <row r="28" spans="1:6" x14ac:dyDescent="0.2">
      <c r="A28" s="69" t="s">
        <v>10</v>
      </c>
      <c r="B28" s="70"/>
      <c r="C28" s="70"/>
      <c r="D28" s="52">
        <v>10</v>
      </c>
      <c r="E28" s="6">
        <v>975446</v>
      </c>
      <c r="F28" s="18">
        <f>E28/E23*100</f>
        <v>29.079631623696191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1789606</v>
      </c>
      <c r="F29" s="18">
        <f>E29/E23*100</f>
        <v>53.351065288654056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452722</v>
      </c>
      <c r="F30" s="18">
        <f>E30/E23*100</f>
        <v>13.496379079870117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452722</v>
      </c>
      <c r="F32" s="18">
        <f>E32/E23*100</f>
        <v>13.496379079870117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56232</v>
      </c>
      <c r="F34" s="19">
        <f>E34/E23*100</f>
        <v>1.6763673698633079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53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42079925</v>
      </c>
      <c r="D42" s="94">
        <v>120273282</v>
      </c>
      <c r="E42" s="94">
        <v>44417451.549999997</v>
      </c>
      <c r="F42" s="96">
        <v>127091232.28</v>
      </c>
    </row>
    <row r="43" spans="1:6" ht="13.5" thickBot="1" x14ac:dyDescent="0.25">
      <c r="A43" s="97" t="s">
        <v>40</v>
      </c>
      <c r="B43" s="98">
        <v>2</v>
      </c>
      <c r="C43" s="99">
        <v>4140000</v>
      </c>
      <c r="D43" s="99">
        <v>8020000</v>
      </c>
      <c r="E43" s="99">
        <v>4107339</v>
      </c>
      <c r="F43" s="102">
        <v>7979008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43069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2746409414.6300001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563882526.21000004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H6" sqref="H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20"/>
      <c r="B16" s="120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43100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3270888</v>
      </c>
      <c r="F23" s="17">
        <f>+F24+F27+F30+F34</f>
        <v>100.00000000000001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101732</v>
      </c>
      <c r="F24" s="18">
        <f>E24/E23*100</f>
        <v>3.1102257246350224</v>
      </c>
    </row>
    <row r="25" spans="1:6" x14ac:dyDescent="0.2">
      <c r="A25" s="69" t="s">
        <v>7</v>
      </c>
      <c r="B25" s="70"/>
      <c r="C25" s="70"/>
      <c r="D25" s="52">
        <v>4</v>
      </c>
      <c r="E25" s="6">
        <v>101732</v>
      </c>
      <c r="F25" s="18">
        <f>E25/E23*100</f>
        <v>3.1102257246350224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2742303</v>
      </c>
      <c r="F27" s="18">
        <f>E27/E23*100</f>
        <v>83.839709583452574</v>
      </c>
    </row>
    <row r="28" spans="1:6" x14ac:dyDescent="0.2">
      <c r="A28" s="69" t="s">
        <v>10</v>
      </c>
      <c r="B28" s="70"/>
      <c r="C28" s="70"/>
      <c r="D28" s="52">
        <v>10</v>
      </c>
      <c r="E28" s="6">
        <v>953598</v>
      </c>
      <c r="F28" s="18">
        <f>E28/E23*100</f>
        <v>29.154101271581297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1788705</v>
      </c>
      <c r="F29" s="18">
        <f>E29/E23*100</f>
        <v>54.68560831187127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421052</v>
      </c>
      <c r="F30" s="18">
        <f>E30/E23*100</f>
        <v>12.872712242057816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421052</v>
      </c>
      <c r="F32" s="18">
        <f>E32/E23*100</f>
        <v>12.872712242057816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5801</v>
      </c>
      <c r="F34" s="19">
        <f>E34/E23*100</f>
        <v>0.17735244985459606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54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47616772</v>
      </c>
      <c r="D42" s="94">
        <v>90005386</v>
      </c>
      <c r="E42" s="94">
        <v>50341962.780000001</v>
      </c>
      <c r="F42" s="96">
        <v>95150560.310000002</v>
      </c>
    </row>
    <row r="43" spans="1:6" ht="13.5" thickBot="1" x14ac:dyDescent="0.25">
      <c r="A43" s="97" t="s">
        <v>40</v>
      </c>
      <c r="B43" s="98">
        <v>2</v>
      </c>
      <c r="C43" s="99">
        <v>5205000</v>
      </c>
      <c r="D43" s="99">
        <v>3265000</v>
      </c>
      <c r="E43" s="99">
        <v>5171999</v>
      </c>
      <c r="F43" s="102">
        <v>3249632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43097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2694852769.8699999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564691103.85000002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2" workbookViewId="0">
      <selection activeCell="J53" sqref="J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0"/>
      <c r="B16" s="110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42794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3489229</v>
      </c>
      <c r="F23" s="17">
        <f>+F24+F27+F30+F34</f>
        <v>99.999999999999986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157408</v>
      </c>
      <c r="F24" s="18">
        <f>E24/E23*100</f>
        <v>4.511254492038212</v>
      </c>
    </row>
    <row r="25" spans="1:6" x14ac:dyDescent="0.2">
      <c r="A25" s="69" t="s">
        <v>7</v>
      </c>
      <c r="B25" s="70"/>
      <c r="C25" s="70"/>
      <c r="D25" s="52">
        <v>4</v>
      </c>
      <c r="E25" s="6">
        <v>157408</v>
      </c>
      <c r="F25" s="18">
        <f>E25/E23*100</f>
        <v>4.511254492038212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2806558</v>
      </c>
      <c r="F27" s="18">
        <f>E27/E23*100</f>
        <v>80.4349041005907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1338529</v>
      </c>
      <c r="F28" s="18">
        <f>E28/E23*100</f>
        <v>38.361741232805294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1468029</v>
      </c>
      <c r="F29" s="18">
        <f>E29/E23*100</f>
        <v>42.073162867785406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521447</v>
      </c>
      <c r="F30" s="18">
        <f>E30/E23*100</f>
        <v>14.944476272551901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521447</v>
      </c>
      <c r="F32" s="18">
        <f>E32/E23*100</f>
        <v>14.944476272551901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3816</v>
      </c>
      <c r="F34" s="19">
        <f>E34/E23*100</f>
        <v>0.10936513481918213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44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83619540</v>
      </c>
      <c r="D42" s="95">
        <v>46873934</v>
      </c>
      <c r="E42" s="94">
        <v>89441918.469999999</v>
      </c>
      <c r="F42" s="96">
        <v>50157639.460000001</v>
      </c>
    </row>
    <row r="43" spans="1:6" ht="13.5" thickBot="1" x14ac:dyDescent="0.25">
      <c r="A43" s="97" t="s">
        <v>40</v>
      </c>
      <c r="B43" s="98">
        <v>2</v>
      </c>
      <c r="C43" s="99">
        <v>29658000</v>
      </c>
      <c r="D43" s="100">
        <v>7037000</v>
      </c>
      <c r="E43" s="101">
        <v>29750351.5</v>
      </c>
      <c r="F43" s="102">
        <v>7061083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42794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3012477757.3400002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466700789.31999999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7" workbookViewId="0">
      <selection activeCell="E50" sqref="E5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1"/>
      <c r="B16" s="111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42825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3602454</v>
      </c>
      <c r="F23" s="17">
        <f>+F24+F27+F30+F34</f>
        <v>100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262252</v>
      </c>
      <c r="F24" s="18">
        <f>E24/E23*100</f>
        <v>7.2798153703003559</v>
      </c>
    </row>
    <row r="25" spans="1:6" x14ac:dyDescent="0.2">
      <c r="A25" s="69" t="s">
        <v>7</v>
      </c>
      <c r="B25" s="70"/>
      <c r="C25" s="70"/>
      <c r="D25" s="52">
        <v>4</v>
      </c>
      <c r="E25" s="6">
        <v>262252</v>
      </c>
      <c r="F25" s="18">
        <f>E25/E23*100</f>
        <v>7.2798153703003559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2752327</v>
      </c>
      <c r="F27" s="18">
        <f>E27/E23*100</f>
        <v>76.401447457760739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1279496</v>
      </c>
      <c r="F28" s="18">
        <f>E28/E23*100</f>
        <v>35.517344565676616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1472831</v>
      </c>
      <c r="F29" s="18">
        <f>E29/E23*100</f>
        <v>40.884102892084115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534434</v>
      </c>
      <c r="F30" s="18">
        <f>E30/E23*100</f>
        <v>14.83527617562917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534434</v>
      </c>
      <c r="F32" s="18">
        <f>E32/E23*100</f>
        <v>14.83527617562917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53441</v>
      </c>
      <c r="F34" s="19">
        <f>E34/E23*100</f>
        <v>1.4834609963097378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45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70842538</v>
      </c>
      <c r="D42" s="95">
        <v>53753804</v>
      </c>
      <c r="E42" s="94">
        <v>75526909.230000004</v>
      </c>
      <c r="F42" s="96">
        <v>57314833.020000003</v>
      </c>
    </row>
    <row r="43" spans="1:6" ht="13.5" thickBot="1" x14ac:dyDescent="0.25">
      <c r="A43" s="97" t="s">
        <v>40</v>
      </c>
      <c r="B43" s="98">
        <v>2</v>
      </c>
      <c r="C43" s="99">
        <v>42844000</v>
      </c>
      <c r="D43" s="100">
        <v>4050000</v>
      </c>
      <c r="E43" s="101">
        <v>42892747.600000001</v>
      </c>
      <c r="F43" s="102">
        <v>4044465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42825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3013275927.46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502889884.35000002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7" workbookViewId="0">
      <selection activeCell="E47" sqref="E4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2"/>
      <c r="B16" s="112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42855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3609355</v>
      </c>
      <c r="F23" s="17">
        <f>+F24+F27+F30+F34</f>
        <v>99.999999999999986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256115</v>
      </c>
      <c r="F24" s="18">
        <f>E24/E23*100</f>
        <v>7.0958661589120497</v>
      </c>
    </row>
    <row r="25" spans="1:6" x14ac:dyDescent="0.2">
      <c r="A25" s="69" t="s">
        <v>7</v>
      </c>
      <c r="B25" s="70"/>
      <c r="C25" s="70"/>
      <c r="D25" s="52">
        <v>4</v>
      </c>
      <c r="E25" s="6">
        <v>256115</v>
      </c>
      <c r="F25" s="18">
        <f>E25/E23*100</f>
        <v>7.0958661589120497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2810834</v>
      </c>
      <c r="F27" s="18">
        <f>E27/E23*100</f>
        <v>77.876351868962729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1370452</v>
      </c>
      <c r="F28" s="18">
        <f>E28/E23*100</f>
        <v>37.969443293884922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1440382</v>
      </c>
      <c r="F29" s="18">
        <f>E29/E23*100</f>
        <v>39.906908575077821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535133</v>
      </c>
      <c r="F30" s="18">
        <f>E30/E23*100</f>
        <v>14.826277825262407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535133</v>
      </c>
      <c r="F32" s="18">
        <f>E32/E23*100</f>
        <v>14.826277825262407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7273</v>
      </c>
      <c r="F34" s="19">
        <f>E34/E23*100</f>
        <v>0.20150414686280513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46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54164169</v>
      </c>
      <c r="D42" s="95">
        <v>45976506</v>
      </c>
      <c r="E42" s="94">
        <v>57586551.740000002</v>
      </c>
      <c r="F42" s="96">
        <v>48886219.909999996</v>
      </c>
    </row>
    <row r="43" spans="1:6" ht="13.5" thickBot="1" x14ac:dyDescent="0.25">
      <c r="A43" s="97" t="s">
        <v>40</v>
      </c>
      <c r="B43" s="98">
        <v>2</v>
      </c>
      <c r="C43" s="99">
        <v>17315000</v>
      </c>
      <c r="D43" s="100">
        <v>2340000</v>
      </c>
      <c r="E43" s="101">
        <v>17266204.5</v>
      </c>
      <c r="F43" s="102">
        <v>2333399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42853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3027433770.4299998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518932317.39099997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4" workbookViewId="0">
      <selection activeCell="C41" sqref="C41:F4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3"/>
      <c r="B16" s="113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42886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3590210</v>
      </c>
      <c r="F23" s="17">
        <f>+F24+F27+F30+F34</f>
        <v>99.999999999999986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57112</v>
      </c>
      <c r="F24" s="18">
        <f>E24/E23*100</f>
        <v>1.5907704563242819</v>
      </c>
    </row>
    <row r="25" spans="1:6" x14ac:dyDescent="0.2">
      <c r="A25" s="69" t="s">
        <v>7</v>
      </c>
      <c r="B25" s="70"/>
      <c r="C25" s="70"/>
      <c r="D25" s="52">
        <v>4</v>
      </c>
      <c r="E25" s="6">
        <v>57112</v>
      </c>
      <c r="F25" s="18">
        <f>E25/E23*100</f>
        <v>1.5907704563242819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2991647</v>
      </c>
      <c r="F27" s="18">
        <f>E27/E23*100</f>
        <v>83.327911180683017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1365970</v>
      </c>
      <c r="F28" s="18">
        <f>E28/E23*100</f>
        <v>38.04707802607647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1625677</v>
      </c>
      <c r="F29" s="18">
        <f>E29/E23*100</f>
        <v>45.280833154606555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527357</v>
      </c>
      <c r="F30" s="18">
        <f>E30/E23*100</f>
        <v>14.688750797307121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527357</v>
      </c>
      <c r="F32" s="18">
        <f>E32/E23*100</f>
        <v>14.688750797307121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14094</v>
      </c>
      <c r="F34" s="19">
        <f>E34/E23*100</f>
        <v>0.39256756568557272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47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61959053</v>
      </c>
      <c r="D42" s="95">
        <v>75158652</v>
      </c>
      <c r="E42" s="94">
        <v>66143357.719999999</v>
      </c>
      <c r="F42" s="96">
        <v>80240360.269999996</v>
      </c>
    </row>
    <row r="43" spans="1:6" ht="13.5" thickBot="1" x14ac:dyDescent="0.25">
      <c r="A43" s="97" t="s">
        <v>40</v>
      </c>
      <c r="B43" s="98">
        <v>2</v>
      </c>
      <c r="C43" s="99">
        <v>36755000</v>
      </c>
      <c r="D43" s="100">
        <v>3465000</v>
      </c>
      <c r="E43" s="101">
        <v>36805543</v>
      </c>
      <c r="F43" s="102">
        <v>3474792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42886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3027485609.6500001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554975310.20000005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" workbookViewId="0">
      <selection activeCell="F51" sqref="F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4"/>
      <c r="B16" s="114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42916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3643949</v>
      </c>
      <c r="F23" s="17">
        <f>+F24+F27+F30+F34</f>
        <v>100.00000000000001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108447</v>
      </c>
      <c r="F24" s="18">
        <f>E24/E23*100</f>
        <v>2.9760844622139331</v>
      </c>
    </row>
    <row r="25" spans="1:6" x14ac:dyDescent="0.2">
      <c r="A25" s="69" t="s">
        <v>7</v>
      </c>
      <c r="B25" s="70"/>
      <c r="C25" s="70"/>
      <c r="D25" s="52">
        <v>4</v>
      </c>
      <c r="E25" s="6">
        <v>108447</v>
      </c>
      <c r="F25" s="18">
        <f>E25/E23*100</f>
        <v>2.9760844622139331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2995215</v>
      </c>
      <c r="F27" s="18">
        <f>E27/E23*100</f>
        <v>82.196951713649128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1392051</v>
      </c>
      <c r="F28" s="18">
        <f>E28/E23*100</f>
        <v>38.201714678224093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1603164</v>
      </c>
      <c r="F29" s="18">
        <f>E29/E23*100</f>
        <v>43.995237035425028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521660</v>
      </c>
      <c r="F30" s="18">
        <f>E30/E23*100</f>
        <v>14.315787624909129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521660</v>
      </c>
      <c r="F32" s="18">
        <f>E32/E23*100</f>
        <v>14.315787624909129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18627</v>
      </c>
      <c r="F34" s="19">
        <f>E34/E23*100</f>
        <v>0.51117619922781576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48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69873484</v>
      </c>
      <c r="D42" s="94">
        <v>65244031</v>
      </c>
      <c r="E42" s="94">
        <v>74686265.390000001</v>
      </c>
      <c r="F42" s="96">
        <v>69758287.099999994</v>
      </c>
    </row>
    <row r="43" spans="1:6" ht="13.5" thickBot="1" x14ac:dyDescent="0.25">
      <c r="A43" s="97" t="s">
        <v>40</v>
      </c>
      <c r="B43" s="98">
        <v>2</v>
      </c>
      <c r="C43" s="99">
        <v>28030000</v>
      </c>
      <c r="D43" s="99">
        <v>11056000</v>
      </c>
      <c r="E43" s="99">
        <v>28139008</v>
      </c>
      <c r="F43" s="102">
        <v>11089792.800000001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42916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3011597227.7199998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568314627.38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J21" sqref="J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5"/>
      <c r="B16" s="115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42947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3594144</v>
      </c>
      <c r="F23" s="17">
        <f>+F24+F27+F30+F34</f>
        <v>100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48020</v>
      </c>
      <c r="F24" s="18">
        <f>E24/E23*100</f>
        <v>1.3360622167614875</v>
      </c>
    </row>
    <row r="25" spans="1:6" x14ac:dyDescent="0.2">
      <c r="A25" s="69" t="s">
        <v>7</v>
      </c>
      <c r="B25" s="70"/>
      <c r="C25" s="70"/>
      <c r="D25" s="52">
        <v>4</v>
      </c>
      <c r="E25" s="6">
        <v>48020</v>
      </c>
      <c r="F25" s="18">
        <f>E25/E23*100</f>
        <v>1.3360622167614875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3002744</v>
      </c>
      <c r="F27" s="18">
        <f>E27/E23*100</f>
        <v>83.545456164249401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1400080</v>
      </c>
      <c r="F28" s="18">
        <f>E28/E23*100</f>
        <v>38.9544770604628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1602664</v>
      </c>
      <c r="F29" s="18">
        <f>E29/E23*100</f>
        <v>44.590979103786601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521057</v>
      </c>
      <c r="F30" s="18">
        <f>E30/E23*100</f>
        <v>14.497387973325498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521057</v>
      </c>
      <c r="F32" s="18">
        <f>E32/E23*100</f>
        <v>14.497387973325498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22323</v>
      </c>
      <c r="F34" s="19">
        <f>E34/E23*100</f>
        <v>0.6210936456636128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49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39155589</v>
      </c>
      <c r="D42" s="94">
        <v>61734592</v>
      </c>
      <c r="E42" s="94">
        <v>41619997.390000001</v>
      </c>
      <c r="F42" s="96">
        <v>65638783.82</v>
      </c>
    </row>
    <row r="43" spans="1:6" ht="13.5" thickBot="1" x14ac:dyDescent="0.25">
      <c r="A43" s="97" t="s">
        <v>40</v>
      </c>
      <c r="B43" s="98">
        <v>2</v>
      </c>
      <c r="C43" s="99">
        <v>20062000</v>
      </c>
      <c r="D43" s="99">
        <v>3955000</v>
      </c>
      <c r="E43" s="99">
        <v>20019888.300000001</v>
      </c>
      <c r="F43" s="102">
        <v>3950692.5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42947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2989748647.5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585029471.34000003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4" workbookViewId="0">
      <selection activeCell="G44" sqref="G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6"/>
      <c r="B16" s="116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42978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3513028</v>
      </c>
      <c r="F23" s="17">
        <f>+F24+F27+F30+F34</f>
        <v>100.00000000000001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92818</v>
      </c>
      <c r="F24" s="18">
        <f>E24/E23*100</f>
        <v>2.6421081756251303</v>
      </c>
    </row>
    <row r="25" spans="1:6" x14ac:dyDescent="0.2">
      <c r="A25" s="69" t="s">
        <v>7</v>
      </c>
      <c r="B25" s="70"/>
      <c r="C25" s="70"/>
      <c r="D25" s="52">
        <v>4</v>
      </c>
      <c r="E25" s="6">
        <v>92818</v>
      </c>
      <c r="F25" s="18">
        <f>E25/E23*100</f>
        <v>2.6421081756251303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2881465</v>
      </c>
      <c r="F27" s="18">
        <f>E27/E23*100</f>
        <v>82.02226113768522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1275427</v>
      </c>
      <c r="F28" s="18">
        <f>E28/E23*100</f>
        <v>36.305631495109061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1606038</v>
      </c>
      <c r="F29" s="18">
        <f>E29/E23*100</f>
        <v>45.716629642576144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521822</v>
      </c>
      <c r="F30" s="18">
        <f>E30/E23*100</f>
        <v>14.853909504848808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521822</v>
      </c>
      <c r="F32" s="18">
        <f>E32/E23*100</f>
        <v>14.853909504848808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16923</v>
      </c>
      <c r="F34" s="19">
        <f>E34/E23*100</f>
        <v>0.48172118184085067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50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56070834</v>
      </c>
      <c r="D42" s="94">
        <v>125161832</v>
      </c>
      <c r="E42" s="94">
        <v>59680008.770000003</v>
      </c>
      <c r="F42" s="96">
        <v>133215338.98</v>
      </c>
    </row>
    <row r="43" spans="1:6" ht="13.5" thickBot="1" x14ac:dyDescent="0.25">
      <c r="A43" s="97" t="s">
        <v>40</v>
      </c>
      <c r="B43" s="98">
        <v>2</v>
      </c>
      <c r="C43" s="99">
        <v>10040000</v>
      </c>
      <c r="D43" s="99">
        <v>8505000</v>
      </c>
      <c r="E43" s="99">
        <v>10040501</v>
      </c>
      <c r="F43" s="102">
        <v>8498203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42978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2918827592.21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587295981.01999998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1" workbookViewId="0">
      <selection activeCell="I47" sqref="I4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3"/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ht="18" x14ac:dyDescent="0.25">
      <c r="A3" s="60"/>
      <c r="B3" s="59"/>
      <c r="C3" s="59"/>
      <c r="D3" s="59"/>
      <c r="E3" s="59"/>
      <c r="F3" s="59"/>
    </row>
    <row r="4" spans="1:6" ht="16.5" x14ac:dyDescent="0.25">
      <c r="A4" s="58" t="s">
        <v>27</v>
      </c>
      <c r="B4" s="24"/>
      <c r="C4" s="24"/>
      <c r="D4" s="24"/>
      <c r="E4" s="24"/>
      <c r="F4" s="24"/>
    </row>
    <row r="5" spans="1:6" ht="16.5" x14ac:dyDescent="0.25">
      <c r="A5" s="58" t="s">
        <v>28</v>
      </c>
      <c r="B5" s="24"/>
      <c r="C5" s="24"/>
      <c r="D5" s="24"/>
      <c r="E5" s="24"/>
      <c r="F5" s="24"/>
    </row>
    <row r="6" spans="1:6" ht="13.5" thickBot="1" x14ac:dyDescent="0.25">
      <c r="A6" s="26"/>
      <c r="B6" s="24"/>
      <c r="C6" s="24"/>
      <c r="D6" s="24"/>
      <c r="E6" s="24"/>
      <c r="F6" s="24"/>
    </row>
    <row r="7" spans="1:6" ht="13.5" thickBot="1" x14ac:dyDescent="0.25">
      <c r="A7" s="16" t="s">
        <v>2</v>
      </c>
      <c r="B7" s="72" t="s">
        <v>22</v>
      </c>
      <c r="C7" s="73"/>
      <c r="D7" s="73"/>
      <c r="E7" s="73"/>
      <c r="F7" s="74"/>
    </row>
    <row r="8" spans="1:6" x14ac:dyDescent="0.2">
      <c r="A8" s="27"/>
      <c r="B8" s="28"/>
      <c r="C8" s="29"/>
      <c r="D8" s="30"/>
      <c r="E8" s="31"/>
      <c r="F8" s="32"/>
    </row>
    <row r="9" spans="1:6" x14ac:dyDescent="0.2">
      <c r="A9" s="84"/>
      <c r="B9" s="85"/>
      <c r="C9" s="2"/>
      <c r="D9" s="1"/>
      <c r="E9" s="11" t="s">
        <v>4</v>
      </c>
      <c r="F9" s="13" t="s">
        <v>1</v>
      </c>
    </row>
    <row r="10" spans="1:6" x14ac:dyDescent="0.2">
      <c r="A10" s="27"/>
      <c r="B10" s="28"/>
      <c r="C10" s="30"/>
      <c r="D10" s="30"/>
      <c r="E10" s="33"/>
      <c r="F10" s="34"/>
    </row>
    <row r="11" spans="1:6" x14ac:dyDescent="0.2">
      <c r="A11" s="16" t="s">
        <v>25</v>
      </c>
      <c r="B11" s="86" t="s">
        <v>24</v>
      </c>
      <c r="C11" s="12"/>
      <c r="D11" s="15"/>
      <c r="E11" s="22" t="s">
        <v>5</v>
      </c>
      <c r="F11" s="14">
        <v>1</v>
      </c>
    </row>
    <row r="12" spans="1:6" x14ac:dyDescent="0.2">
      <c r="A12" s="25"/>
      <c r="B12" s="25"/>
      <c r="C12" s="29"/>
      <c r="D12" s="30"/>
      <c r="E12" s="33"/>
      <c r="F12" s="32"/>
    </row>
    <row r="13" spans="1:6" x14ac:dyDescent="0.2">
      <c r="A13" s="16" t="s">
        <v>0</v>
      </c>
      <c r="B13" s="87" t="s">
        <v>20</v>
      </c>
      <c r="C13" s="2"/>
      <c r="D13" s="1"/>
    </row>
    <row r="14" spans="1:6" x14ac:dyDescent="0.2">
      <c r="A14" s="27"/>
      <c r="B14" s="35"/>
      <c r="C14" s="30"/>
      <c r="D14" s="65"/>
      <c r="E14" s="33"/>
      <c r="F14" s="36"/>
    </row>
    <row r="15" spans="1:6" x14ac:dyDescent="0.2">
      <c r="A15" s="131" t="s">
        <v>34</v>
      </c>
      <c r="B15" s="131"/>
      <c r="C15" s="30"/>
      <c r="D15" s="65"/>
      <c r="E15" s="33"/>
      <c r="F15" s="36"/>
    </row>
    <row r="16" spans="1:6" x14ac:dyDescent="0.2">
      <c r="A16" s="117"/>
      <c r="B16" s="117"/>
      <c r="C16" s="30"/>
      <c r="D16" s="65"/>
      <c r="E16" s="33"/>
      <c r="F16" s="36"/>
    </row>
    <row r="17" spans="1:6" x14ac:dyDescent="0.2">
      <c r="A17" s="89" t="s">
        <v>35</v>
      </c>
      <c r="B17" s="89"/>
      <c r="C17" s="65"/>
      <c r="D17" s="65"/>
      <c r="E17" s="37"/>
      <c r="F17" s="30"/>
    </row>
    <row r="18" spans="1:6" x14ac:dyDescent="0.2">
      <c r="A18" s="89"/>
      <c r="B18" s="89"/>
      <c r="C18" s="65"/>
      <c r="D18" s="65"/>
      <c r="E18" s="37"/>
      <c r="F18" s="30"/>
    </row>
    <row r="19" spans="1:6" ht="15.75" x14ac:dyDescent="0.2">
      <c r="A19" s="57" t="s">
        <v>29</v>
      </c>
      <c r="B19" s="3"/>
      <c r="C19" s="3"/>
      <c r="D19" s="4"/>
      <c r="E19" s="4"/>
      <c r="F19" s="4"/>
    </row>
    <row r="20" spans="1:6" ht="13.5" thickBot="1" x14ac:dyDescent="0.25">
      <c r="A20" s="38"/>
      <c r="B20" s="38"/>
      <c r="C20" s="38"/>
      <c r="D20" s="66"/>
      <c r="E20" s="66"/>
      <c r="F20" s="66"/>
    </row>
    <row r="21" spans="1:6" ht="38.25" x14ac:dyDescent="0.25">
      <c r="A21" s="48" t="s">
        <v>19</v>
      </c>
      <c r="B21" s="44"/>
      <c r="C21" s="49"/>
      <c r="D21" s="55" t="s">
        <v>18</v>
      </c>
      <c r="E21" s="63" t="s">
        <v>26</v>
      </c>
      <c r="F21" s="64" t="s">
        <v>17</v>
      </c>
    </row>
    <row r="22" spans="1:6" ht="13.5" thickBot="1" x14ac:dyDescent="0.25">
      <c r="A22" s="45"/>
      <c r="B22" s="46"/>
      <c r="C22" s="50"/>
      <c r="D22" s="47"/>
      <c r="E22" s="61" t="s">
        <v>21</v>
      </c>
      <c r="F22" s="62">
        <v>43008</v>
      </c>
    </row>
    <row r="23" spans="1:6" x14ac:dyDescent="0.2">
      <c r="A23" s="8" t="s">
        <v>3</v>
      </c>
      <c r="B23" s="54"/>
      <c r="C23" s="54"/>
      <c r="D23" s="51">
        <v>1</v>
      </c>
      <c r="E23" s="10">
        <f>+E24+E27+E30+E34</f>
        <v>3518457</v>
      </c>
      <c r="F23" s="17">
        <f>+F24+F27+F30+F34</f>
        <v>100</v>
      </c>
    </row>
    <row r="24" spans="1:6" x14ac:dyDescent="0.2">
      <c r="A24" s="67" t="s">
        <v>6</v>
      </c>
      <c r="B24" s="9"/>
      <c r="C24" s="9"/>
      <c r="D24" s="52">
        <v>3</v>
      </c>
      <c r="E24" s="6">
        <f>+E25+E26</f>
        <v>48236</v>
      </c>
      <c r="F24" s="18">
        <f>E24/E23*100</f>
        <v>1.3709418645730216</v>
      </c>
    </row>
    <row r="25" spans="1:6" x14ac:dyDescent="0.2">
      <c r="A25" s="69" t="s">
        <v>7</v>
      </c>
      <c r="B25" s="70"/>
      <c r="C25" s="70"/>
      <c r="D25" s="52">
        <v>4</v>
      </c>
      <c r="E25" s="6">
        <v>48236</v>
      </c>
      <c r="F25" s="18">
        <f>E25/E23*100</f>
        <v>1.3709418645730216</v>
      </c>
    </row>
    <row r="26" spans="1:6" x14ac:dyDescent="0.2">
      <c r="A26" s="69" t="s">
        <v>8</v>
      </c>
      <c r="B26" s="70"/>
      <c r="C26" s="70"/>
      <c r="D26" s="52">
        <v>5</v>
      </c>
      <c r="E26" s="6">
        <v>0</v>
      </c>
      <c r="F26" s="18">
        <f>E26/E23*100</f>
        <v>0</v>
      </c>
    </row>
    <row r="27" spans="1:6" x14ac:dyDescent="0.2">
      <c r="A27" s="67" t="s">
        <v>9</v>
      </c>
      <c r="B27" s="70"/>
      <c r="C27" s="70"/>
      <c r="D27" s="52">
        <v>9</v>
      </c>
      <c r="E27" s="6">
        <f>+E28+E29</f>
        <v>2885181</v>
      </c>
      <c r="F27" s="18">
        <f>E27/E23*100</f>
        <v>82.001314780882637</v>
      </c>
    </row>
    <row r="28" spans="1:6" x14ac:dyDescent="0.2">
      <c r="A28" s="69" t="s">
        <v>10</v>
      </c>
      <c r="B28" s="70"/>
      <c r="C28" s="70"/>
      <c r="D28" s="52">
        <v>10</v>
      </c>
      <c r="E28" s="6">
        <v>1124910</v>
      </c>
      <c r="F28" s="18">
        <f>E28/E23*100</f>
        <v>31.971685315466409</v>
      </c>
    </row>
    <row r="29" spans="1:6" x14ac:dyDescent="0.2">
      <c r="A29" s="69" t="s">
        <v>11</v>
      </c>
      <c r="B29" s="70"/>
      <c r="C29" s="70"/>
      <c r="D29" s="52">
        <v>11</v>
      </c>
      <c r="E29" s="6">
        <v>1760271</v>
      </c>
      <c r="F29" s="18">
        <f>E29/E23*100</f>
        <v>50.029629465416235</v>
      </c>
    </row>
    <row r="30" spans="1:6" x14ac:dyDescent="0.2">
      <c r="A30" s="67" t="s">
        <v>12</v>
      </c>
      <c r="B30" s="70"/>
      <c r="C30" s="70"/>
      <c r="D30" s="52">
        <v>12</v>
      </c>
      <c r="E30" s="6">
        <f>+E31+E32+E33</f>
        <v>519919</v>
      </c>
      <c r="F30" s="18">
        <f>E30/E23*100</f>
        <v>14.776903625651814</v>
      </c>
    </row>
    <row r="31" spans="1:6" x14ac:dyDescent="0.2">
      <c r="A31" s="69" t="s">
        <v>13</v>
      </c>
      <c r="B31" s="70"/>
      <c r="C31" s="70"/>
      <c r="D31" s="52">
        <v>13</v>
      </c>
      <c r="E31" s="6">
        <v>0</v>
      </c>
      <c r="F31" s="18">
        <f>E31/E23*100</f>
        <v>0</v>
      </c>
    </row>
    <row r="32" spans="1:6" x14ac:dyDescent="0.2">
      <c r="A32" s="69" t="s">
        <v>14</v>
      </c>
      <c r="B32" s="70"/>
      <c r="C32" s="70"/>
      <c r="D32" s="52">
        <v>14</v>
      </c>
      <c r="E32" s="6">
        <v>519919</v>
      </c>
      <c r="F32" s="18">
        <f>E32/E23*100</f>
        <v>14.776903625651814</v>
      </c>
    </row>
    <row r="33" spans="1:6" x14ac:dyDescent="0.2">
      <c r="A33" s="69" t="s">
        <v>15</v>
      </c>
      <c r="B33" s="70"/>
      <c r="C33" s="70"/>
      <c r="D33" s="52">
        <v>15</v>
      </c>
      <c r="E33" s="6">
        <v>0</v>
      </c>
      <c r="F33" s="18">
        <f>E33/E23*100</f>
        <v>0</v>
      </c>
    </row>
    <row r="34" spans="1:6" ht="13.5" thickBot="1" x14ac:dyDescent="0.25">
      <c r="A34" s="68" t="s">
        <v>16</v>
      </c>
      <c r="B34" s="71"/>
      <c r="C34" s="71"/>
      <c r="D34" s="53">
        <v>24</v>
      </c>
      <c r="E34" s="7">
        <v>65121</v>
      </c>
      <c r="F34" s="19">
        <f>E34/E23*100</f>
        <v>1.8508397288925231</v>
      </c>
    </row>
    <row r="35" spans="1:6" x14ac:dyDescent="0.2">
      <c r="A35" s="39"/>
      <c r="B35" s="40"/>
      <c r="C35" s="40"/>
      <c r="D35" s="41"/>
      <c r="E35" s="20"/>
      <c r="F35" s="21"/>
    </row>
    <row r="36" spans="1:6" x14ac:dyDescent="0.2">
      <c r="A36" s="39"/>
      <c r="B36" s="40"/>
      <c r="C36" s="40"/>
      <c r="D36" s="41"/>
      <c r="E36" s="20"/>
      <c r="F36" s="21"/>
    </row>
    <row r="37" spans="1:6" ht="15.75" x14ac:dyDescent="0.2">
      <c r="A37" s="56" t="s">
        <v>31</v>
      </c>
      <c r="B37" s="5"/>
      <c r="C37" s="5"/>
      <c r="D37" s="5"/>
      <c r="E37" s="5"/>
      <c r="F37" s="5"/>
    </row>
    <row r="38" spans="1:6" ht="13.5" thickBot="1" x14ac:dyDescent="0.25">
      <c r="A38" s="42"/>
      <c r="B38" s="43"/>
      <c r="C38" s="43"/>
      <c r="D38" s="43"/>
      <c r="E38" s="43"/>
      <c r="F38" s="43"/>
    </row>
    <row r="39" spans="1:6" x14ac:dyDescent="0.2">
      <c r="A39" s="132" t="s">
        <v>33</v>
      </c>
      <c r="B39" s="135" t="s">
        <v>18</v>
      </c>
      <c r="C39" s="137" t="s">
        <v>36</v>
      </c>
      <c r="D39" s="138"/>
      <c r="E39" s="137" t="s">
        <v>37</v>
      </c>
      <c r="F39" s="138"/>
    </row>
    <row r="40" spans="1:6" x14ac:dyDescent="0.2">
      <c r="A40" s="133"/>
      <c r="B40" s="136"/>
      <c r="C40" s="90" t="s">
        <v>38</v>
      </c>
      <c r="D40" s="91" t="s">
        <v>39</v>
      </c>
      <c r="E40" s="90" t="s">
        <v>38</v>
      </c>
      <c r="F40" s="91" t="s">
        <v>39</v>
      </c>
    </row>
    <row r="41" spans="1:6" ht="13.5" customHeight="1" thickBot="1" x14ac:dyDescent="0.25">
      <c r="A41" s="134"/>
      <c r="B41" s="124"/>
      <c r="C41" s="139" t="s">
        <v>51</v>
      </c>
      <c r="D41" s="139"/>
      <c r="E41" s="139"/>
      <c r="F41" s="140"/>
    </row>
    <row r="42" spans="1:6" x14ac:dyDescent="0.2">
      <c r="A42" s="92" t="s">
        <v>23</v>
      </c>
      <c r="B42" s="93">
        <v>1</v>
      </c>
      <c r="C42" s="94">
        <v>65136681</v>
      </c>
      <c r="D42" s="94">
        <v>101789206</v>
      </c>
      <c r="E42" s="94">
        <v>69258213.609999999</v>
      </c>
      <c r="F42" s="96">
        <v>108254731.06</v>
      </c>
    </row>
    <row r="43" spans="1:6" ht="13.5" thickBot="1" x14ac:dyDescent="0.25">
      <c r="A43" s="97" t="s">
        <v>40</v>
      </c>
      <c r="B43" s="98">
        <v>2</v>
      </c>
      <c r="C43" s="99">
        <v>4055030</v>
      </c>
      <c r="D43" s="99">
        <v>9780000</v>
      </c>
      <c r="E43" s="99">
        <v>4052110.48</v>
      </c>
      <c r="F43" s="102">
        <v>9765305</v>
      </c>
    </row>
    <row r="44" spans="1:6" x14ac:dyDescent="0.2">
      <c r="C44" s="103"/>
      <c r="D44" s="103"/>
      <c r="E44" s="103"/>
      <c r="F44" s="103"/>
    </row>
    <row r="45" spans="1:6" ht="15.75" x14ac:dyDescent="0.2">
      <c r="A45" s="56" t="s">
        <v>32</v>
      </c>
      <c r="B45" s="77"/>
      <c r="C45" s="77"/>
      <c r="D45" s="75"/>
      <c r="E45" s="76"/>
      <c r="F45" s="78"/>
    </row>
    <row r="46" spans="1:6" ht="13.5" thickBot="1" x14ac:dyDescent="0.25">
      <c r="A46" s="39"/>
      <c r="B46" s="77"/>
      <c r="C46" s="82"/>
      <c r="D46" s="82"/>
    </row>
    <row r="47" spans="1:6" ht="15.75" customHeight="1" x14ac:dyDescent="0.2">
      <c r="A47" s="121" t="s">
        <v>33</v>
      </c>
      <c r="B47" s="123" t="s">
        <v>18</v>
      </c>
      <c r="C47" s="125" t="s">
        <v>41</v>
      </c>
      <c r="D47" s="126"/>
      <c r="E47" s="83"/>
      <c r="F47" s="83"/>
    </row>
    <row r="48" spans="1:6" ht="15.75" customHeight="1" thickBot="1" x14ac:dyDescent="0.25">
      <c r="A48" s="122"/>
      <c r="B48" s="124"/>
      <c r="C48" s="104" t="s">
        <v>42</v>
      </c>
      <c r="D48" s="105">
        <v>43007</v>
      </c>
      <c r="E48" s="106"/>
      <c r="F48" s="83"/>
    </row>
    <row r="49" spans="1:6" x14ac:dyDescent="0.2">
      <c r="A49" s="92" t="s">
        <v>23</v>
      </c>
      <c r="B49" s="107">
        <v>1</v>
      </c>
      <c r="C49" s="127">
        <v>2872064814</v>
      </c>
      <c r="D49" s="128"/>
    </row>
    <row r="50" spans="1:6" ht="13.5" thickBot="1" x14ac:dyDescent="0.25">
      <c r="A50" s="97" t="s">
        <v>40</v>
      </c>
      <c r="B50" s="108">
        <v>2</v>
      </c>
      <c r="C50" s="129">
        <v>580226108.60000002</v>
      </c>
      <c r="D50" s="130"/>
    </row>
    <row r="53" spans="1:6" ht="51" x14ac:dyDescent="0.25">
      <c r="A53" s="109" t="s">
        <v>30</v>
      </c>
      <c r="B53" s="79"/>
      <c r="C53" s="79"/>
      <c r="D53" s="80"/>
      <c r="E53" s="80"/>
      <c r="F53" s="81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2016-12-07T09:35:43Z</cp:lastPrinted>
  <dcterms:created xsi:type="dcterms:W3CDTF">2004-04-23T12:49:38Z</dcterms:created>
  <dcterms:modified xsi:type="dcterms:W3CDTF">2018-01-08T08:52:25Z</dcterms:modified>
</cp:coreProperties>
</file>