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8775" yWindow="105" windowWidth="13320" windowHeight="9960" tabRatio="857" firstSheet="1" activeTab="11"/>
  </bookViews>
  <sheets>
    <sheet name="leden 2016" sheetId="142" r:id="rId1"/>
    <sheet name="únor 2016" sheetId="143" r:id="rId2"/>
    <sheet name="březen 2016" sheetId="144" r:id="rId3"/>
    <sheet name="duben 2016" sheetId="145" r:id="rId4"/>
    <sheet name="květen 2016" sheetId="146" r:id="rId5"/>
    <sheet name="červen 2016" sheetId="147" r:id="rId6"/>
    <sheet name="červenec 2016" sheetId="148" r:id="rId7"/>
    <sheet name="srpen 2016" sheetId="150" r:id="rId8"/>
    <sheet name="září 2016" sheetId="151" r:id="rId9"/>
    <sheet name="říjen 2016" sheetId="152" r:id="rId10"/>
    <sheet name="listopad 2016" sheetId="140" r:id="rId11"/>
    <sheet name="prosinec 2016" sheetId="153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1_002" localSheetId="2">#REF!</definedName>
    <definedName name="I_01_001_002" localSheetId="5">#REF!</definedName>
    <definedName name="I_01_001_002" localSheetId="6">#REF!</definedName>
    <definedName name="I_01_001_002" localSheetId="3">#REF!</definedName>
    <definedName name="I_01_001_002" localSheetId="4">#REF!</definedName>
    <definedName name="I_01_001_002" localSheetId="0">#REF!</definedName>
    <definedName name="I_01_001_002" localSheetId="11">#REF!</definedName>
    <definedName name="I_01_001_002" localSheetId="9">#REF!</definedName>
    <definedName name="I_01_001_002" localSheetId="7">#REF!</definedName>
    <definedName name="I_01_001_002" localSheetId="1">#REF!</definedName>
    <definedName name="I_01_001_002" localSheetId="8">#REF!</definedName>
    <definedName name="I_01_001_002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2_003" localSheetId="2">#REF!</definedName>
    <definedName name="i_01_002_003" localSheetId="5">#REF!</definedName>
    <definedName name="i_01_002_003" localSheetId="6">#REF!</definedName>
    <definedName name="i_01_002_003" localSheetId="3">#REF!</definedName>
    <definedName name="i_01_002_003" localSheetId="4">#REF!</definedName>
    <definedName name="i_01_002_003" localSheetId="0">#REF!</definedName>
    <definedName name="i_01_002_003" localSheetId="11">#REF!</definedName>
    <definedName name="i_01_002_003" localSheetId="9">#REF!</definedName>
    <definedName name="i_01_002_003" localSheetId="7">#REF!</definedName>
    <definedName name="i_01_002_003" localSheetId="1">#REF!</definedName>
    <definedName name="i_01_002_003" localSheetId="8">#REF!</definedName>
    <definedName name="i_01_002_003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8" i="153" l="1"/>
  <c r="E30" i="153" l="1"/>
  <c r="E23" i="153" s="1"/>
  <c r="F34" i="153" s="1"/>
  <c r="E27" i="153"/>
  <c r="E24" i="153"/>
  <c r="F27" i="153" l="1"/>
  <c r="F24" i="153"/>
  <c r="F30" i="153"/>
  <c r="F25" i="153"/>
  <c r="F28" i="153"/>
  <c r="F31" i="153"/>
  <c r="F33" i="153"/>
  <c r="F26" i="153"/>
  <c r="F29" i="153"/>
  <c r="F32" i="153"/>
  <c r="E30" i="140"/>
  <c r="E27" i="140"/>
  <c r="E24" i="140"/>
  <c r="F23" i="153" l="1"/>
  <c r="E23" i="140"/>
  <c r="F27" i="140" s="1"/>
  <c r="E30" i="152"/>
  <c r="E27" i="152"/>
  <c r="E24" i="152"/>
  <c r="F29" i="140" l="1"/>
  <c r="F25" i="140"/>
  <c r="F28" i="140"/>
  <c r="F32" i="140"/>
  <c r="F30" i="140"/>
  <c r="F24" i="140"/>
  <c r="F31" i="140"/>
  <c r="F34" i="140"/>
  <c r="F33" i="140"/>
  <c r="F26" i="140"/>
  <c r="E23" i="152"/>
  <c r="F33" i="152" s="1"/>
  <c r="F34" i="152"/>
  <c r="F29" i="152"/>
  <c r="F26" i="152"/>
  <c r="F32" i="152"/>
  <c r="F28" i="152"/>
  <c r="E30" i="151"/>
  <c r="E23" i="151" s="1"/>
  <c r="F33" i="151" s="1"/>
  <c r="E27" i="151"/>
  <c r="E24" i="151"/>
  <c r="F23" i="140" l="1"/>
  <c r="F31" i="152"/>
  <c r="F25" i="152"/>
  <c r="F27" i="152"/>
  <c r="F23" i="152" s="1"/>
  <c r="F24" i="152"/>
  <c r="F30" i="152"/>
  <c r="F24" i="151"/>
  <c r="F26" i="151"/>
  <c r="F27" i="151"/>
  <c r="F32" i="151"/>
  <c r="F29" i="151"/>
  <c r="F30" i="151"/>
  <c r="F34" i="151"/>
  <c r="F25" i="151"/>
  <c r="F28" i="151"/>
  <c r="F31" i="151"/>
  <c r="E30" i="150"/>
  <c r="E27" i="150"/>
  <c r="E24" i="150"/>
  <c r="F23" i="151" l="1"/>
  <c r="E23" i="150"/>
  <c r="F28" i="150" s="1"/>
  <c r="F33" i="150" l="1"/>
  <c r="F34" i="150"/>
  <c r="F32" i="150"/>
  <c r="F26" i="150"/>
  <c r="F30" i="150"/>
  <c r="F29" i="150"/>
  <c r="F24" i="150"/>
  <c r="F31" i="150"/>
  <c r="F25" i="150"/>
  <c r="F27" i="150"/>
  <c r="F23" i="150" l="1"/>
  <c r="A47" i="148" l="1"/>
  <c r="F38" i="148"/>
  <c r="E28" i="148"/>
  <c r="E21" i="148" s="1"/>
  <c r="F31" i="148" s="1"/>
  <c r="E25" i="148"/>
  <c r="E22" i="148"/>
  <c r="F24" i="148" l="1"/>
  <c r="F25" i="148"/>
  <c r="F30" i="148"/>
  <c r="F22" i="148"/>
  <c r="F27" i="148"/>
  <c r="F28" i="148"/>
  <c r="F32" i="148"/>
  <c r="F23" i="148"/>
  <c r="F26" i="148"/>
  <c r="F29" i="148"/>
  <c r="A47" i="147"/>
  <c r="F38" i="147"/>
  <c r="E28" i="147"/>
  <c r="E25" i="147"/>
  <c r="E22" i="147"/>
  <c r="F21" i="148" l="1"/>
  <c r="E21" i="147"/>
  <c r="F31" i="147" s="1"/>
  <c r="F22" i="147"/>
  <c r="F30" i="147"/>
  <c r="A47" i="146"/>
  <c r="F38" i="146"/>
  <c r="E28" i="146"/>
  <c r="E25" i="146"/>
  <c r="E22" i="146"/>
  <c r="F26" i="147" l="1"/>
  <c r="F24" i="147"/>
  <c r="F28" i="147"/>
  <c r="F29" i="147"/>
  <c r="F23" i="147"/>
  <c r="F25" i="147"/>
  <c r="F32" i="147"/>
  <c r="F27" i="147"/>
  <c r="E21" i="146"/>
  <c r="F32" i="146" s="1"/>
  <c r="F30" i="146"/>
  <c r="A47" i="145"/>
  <c r="F38" i="145"/>
  <c r="E28" i="145"/>
  <c r="E25" i="145"/>
  <c r="E22" i="145"/>
  <c r="F21" i="147" l="1"/>
  <c r="F29" i="146"/>
  <c r="F24" i="146"/>
  <c r="F23" i="146"/>
  <c r="F22" i="146"/>
  <c r="F27" i="146"/>
  <c r="F31" i="146"/>
  <c r="F26" i="146"/>
  <c r="F25" i="146"/>
  <c r="F28" i="146"/>
  <c r="E21" i="145"/>
  <c r="F22" i="145" s="1"/>
  <c r="A47" i="144"/>
  <c r="F38" i="144"/>
  <c r="E28" i="144"/>
  <c r="E25" i="144"/>
  <c r="E22" i="144"/>
  <c r="F21" i="146" l="1"/>
  <c r="F26" i="145"/>
  <c r="F29" i="145"/>
  <c r="F23" i="145"/>
  <c r="F31" i="145"/>
  <c r="F32" i="145"/>
  <c r="F28" i="145"/>
  <c r="F27" i="145"/>
  <c r="F30" i="145"/>
  <c r="F25" i="145"/>
  <c r="F24" i="145"/>
  <c r="E21" i="144"/>
  <c r="F31" i="144" s="1"/>
  <c r="F22" i="144"/>
  <c r="F30" i="144"/>
  <c r="A47" i="143"/>
  <c r="F38" i="143"/>
  <c r="E28" i="143"/>
  <c r="E25" i="143"/>
  <c r="E22" i="143"/>
  <c r="F21" i="145" l="1"/>
  <c r="F26" i="144"/>
  <c r="F24" i="144"/>
  <c r="F28" i="144"/>
  <c r="F29" i="144"/>
  <c r="F23" i="144"/>
  <c r="F25" i="144"/>
  <c r="F32" i="144"/>
  <c r="F27" i="144"/>
  <c r="E21" i="143"/>
  <c r="F32" i="143" s="1"/>
  <c r="F28" i="143"/>
  <c r="F26" i="143"/>
  <c r="F29" i="143"/>
  <c r="F31" i="143"/>
  <c r="F24" i="143"/>
  <c r="F27" i="143"/>
  <c r="F30" i="143"/>
  <c r="A47" i="142"/>
  <c r="F38" i="142"/>
  <c r="E28" i="142"/>
  <c r="E25" i="142"/>
  <c r="E22" i="142"/>
  <c r="F21" i="144" l="1"/>
  <c r="F23" i="143"/>
  <c r="F22" i="143"/>
  <c r="F25" i="143"/>
  <c r="F21" i="143"/>
  <c r="E21" i="142"/>
  <c r="F31" i="142" s="1"/>
  <c r="F23" i="142" l="1"/>
  <c r="F32" i="142"/>
  <c r="F29" i="142"/>
  <c r="F25" i="142"/>
  <c r="F27" i="142"/>
  <c r="F26" i="142"/>
  <c r="F30" i="142"/>
  <c r="F24" i="142"/>
  <c r="F28" i="142"/>
  <c r="F22" i="142"/>
  <c r="F21" i="142" l="1"/>
</calcChain>
</file>

<file path=xl/sharedStrings.xml><?xml version="1.0" encoding="utf-8"?>
<sst xmlns="http://schemas.openxmlformats.org/spreadsheetml/2006/main" count="570" uniqueCount="62">
  <si>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</si>
  <si>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</si>
  <si>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</si>
  <si>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</si>
  <si>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</si>
  <si>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</si>
  <si>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</si>
  <si>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</si>
  <si>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</si>
  <si>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</si>
  <si>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</si>
  <si>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</si>
  <si>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</si>
  <si>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</si>
  <si>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</si>
  <si>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</si>
  <si>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</si>
  <si>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</si>
  <si>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</si>
  <si>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</si>
  <si>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</si>
  <si>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</si>
  <si>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</si>
  <si>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standardní</t>
  </si>
  <si>
    <t>Ukazatel</t>
  </si>
  <si>
    <t>k datu</t>
  </si>
  <si>
    <t>Raiffeisen fond dluhopisových příležitostí</t>
  </si>
  <si>
    <t>CZ0008473998</t>
  </si>
  <si>
    <t>otevřený podílový fond</t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</si>
  <si>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</si>
  <si>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</si>
  <si>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</si>
  <si>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</si>
  <si>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</si>
  <si>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</si>
  <si>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</si>
  <si>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 xml:space="preserve">Měsíční informace fondu kolektivního investování dle  § 239 odst. 1 písm b) </t>
  </si>
  <si>
    <t xml:space="preserve">Měsíční informace fondu kolektivního investování dle § 239 odst. 1 písm a) </t>
  </si>
  <si>
    <t>ISIN třídy</t>
  </si>
  <si>
    <t>Počet (ks)</t>
  </si>
  <si>
    <t>Hodnota (Kč)</t>
  </si>
  <si>
    <t>Aktuální hodnota fondového kapitálu (Kč)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</si>
  <si>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</si>
  <si>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</si>
  <si>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</si>
  <si>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</si>
  <si>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</si>
  <si>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</si>
  <si>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Počet podílových listů (ks)</t>
  </si>
  <si>
    <t>Hodnota podílových listů (Kč)</t>
  </si>
  <si>
    <t>vydané PL</t>
  </si>
  <si>
    <t>odkoupené PL</t>
  </si>
  <si>
    <t xml:space="preserve">Aktuální hodnota fondového kapitálu </t>
  </si>
  <si>
    <t>v Kč k datu</t>
  </si>
  <si>
    <t>Třída A1 - Kapitalizační CZ0008473998</t>
  </si>
  <si>
    <t>CZ0008474921</t>
  </si>
  <si>
    <t>za období 1.8. - 31.8.2016</t>
  </si>
  <si>
    <t>Třída A2 - Premium CZ0008474921</t>
  </si>
  <si>
    <t>za období 1.9. - 30.9.2016</t>
  </si>
  <si>
    <t>za období 1.10. - 31.10.2016</t>
  </si>
  <si>
    <t>za období 1.11. - 30.11.2016</t>
  </si>
  <si>
    <t>za období 1.12. - 31.12.2016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</si>
</sst>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6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Border="0"/>
    <xf numFmtId="0" fontId="22" fillId="0" borderId="0"/>
    <xf numFmtId="0" fontId="1" fillId="0" borderId="0" applyBorder="0"/>
  </cellStyleXfs>
  <cellXfs count="168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0" fontId="1" fillId="0" borderId="24" xfId="0" applyFont="1" applyFill="1" applyBorder="1" applyAlignment="1">
      <alignment horizontal="lef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0" fontId="5" fillId="0" borderId="24" xfId="0" applyFont="1" applyFill="1" applyBorder="1" applyAlignment="1" applyProtection="1">
      <alignment horizontal="center" vertical="center" wrapText="1"/>
    </xf>
    <xf numFmtId="3" fontId="8" fillId="0" borderId="1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18" xfId="0" applyNumberFormat="1" applyFont="1" applyFill="1" applyBorder="1" applyAlignment="1" applyProtection="1">
      <alignment horizontal="right" vertical="center" indent="1" shrinkToFit="1"/>
      <protection locked="0"/>
    </xf>
    <xf numFmtId="0" fontId="18" fillId="0" borderId="0" xfId="0" applyFont="1" applyFill="1" applyBorder="1" applyAlignment="1" applyProtection="1">
      <alignment horizontal="left" vertical="top"/>
    </xf>
    <xf numFmtId="0" fontId="18" fillId="0" borderId="29" xfId="0" applyFont="1" applyFill="1" applyBorder="1" applyAlignment="1" applyProtection="1">
      <alignment horizontal="centerContinuous" vertical="top"/>
    </xf>
    <xf numFmtId="0" fontId="0" fillId="0" borderId="0" xfId="0" applyFill="1" applyBorder="1" applyAlignment="1" applyProtection="1">
      <alignment horizontal="centerContinuous" vertical="top"/>
    </xf>
    <xf numFmtId="0" fontId="13" fillId="0" borderId="30" xfId="0" applyFont="1" applyFill="1" applyBorder="1" applyAlignment="1" applyProtection="1">
      <alignment horizontal="center" vertical="top"/>
    </xf>
    <xf numFmtId="0" fontId="13" fillId="0" borderId="29" xfId="0" applyFont="1" applyFill="1" applyBorder="1" applyAlignment="1" applyProtection="1">
      <alignment horizontal="right" vertical="center" wrapText="1"/>
    </xf>
    <xf numFmtId="14" fontId="13" fillId="0" borderId="31" xfId="0" applyNumberFormat="1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>
      <alignment horizontal="left" vertical="center" indent="1"/>
    </xf>
    <xf numFmtId="0" fontId="10" fillId="0" borderId="19" xfId="0" applyFont="1" applyFill="1" applyBorder="1" applyAlignment="1" applyProtection="1">
      <alignment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24" fillId="0" borderId="0" xfId="0" applyFont="1"/>
    <xf numFmtId="0" fontId="23" fillId="0" borderId="0" xfId="0" applyFont="1" applyFill="1" applyBorder="1" applyAlignment="1">
      <alignment vertical="center"/>
    </xf>
    <xf numFmtId="14" fontId="23" fillId="0" borderId="22" xfId="0" applyNumberFormat="1" applyFont="1" applyFill="1" applyBorder="1" applyAlignment="1">
      <alignment horizontal="left" vertical="center"/>
    </xf>
    <xf numFmtId="0" fontId="0" fillId="0" borderId="0" xfId="0" applyBorder="1" applyAlignment="1"/>
    <xf numFmtId="0" fontId="11" fillId="0" borderId="15" xfId="0" applyFont="1" applyFill="1" applyBorder="1" applyAlignment="1">
      <alignment vertical="center"/>
    </xf>
    <xf numFmtId="0" fontId="11" fillId="0" borderId="32" xfId="0" applyFont="1" applyFill="1" applyBorder="1" applyAlignment="1">
      <alignment vertical="center"/>
    </xf>
    <xf numFmtId="0" fontId="23" fillId="0" borderId="32" xfId="0" applyFont="1" applyFill="1" applyBorder="1" applyAlignment="1">
      <alignment vertical="center"/>
    </xf>
    <xf numFmtId="0" fontId="5" fillId="0" borderId="28" xfId="0" applyFont="1" applyFill="1" applyBorder="1" applyAlignment="1" applyProtection="1">
      <alignment horizontal="center" vertical="center" wrapText="1"/>
    </xf>
    <xf numFmtId="1" fontId="1" fillId="0" borderId="28" xfId="0" applyNumberFormat="1" applyFont="1" applyFill="1" applyBorder="1" applyAlignment="1">
      <alignment horizontal="left" vertical="center" indent="1"/>
    </xf>
    <xf numFmtId="1" fontId="2" fillId="0" borderId="1" xfId="2" applyNumberFormat="1" applyFont="1" applyFill="1" applyBorder="1" applyAlignment="1" applyProtection="1">
      <alignment horizontal="center"/>
      <protection locked="0"/>
    </xf>
    <xf numFmtId="4" fontId="2" fillId="0" borderId="1" xfId="2" applyNumberFormat="1" applyFont="1" applyFill="1" applyBorder="1" applyAlignment="1" applyProtection="1">
      <alignment horizontal="center" vertical="center"/>
      <protection locked="0"/>
    </xf>
    <xf numFmtId="0" fontId="25" fillId="0" borderId="0" xfId="2" applyFont="1" applyBorder="1" applyAlignment="1">
      <alignment horizontal="left" vertical="center"/>
    </xf>
    <xf numFmtId="0" fontId="5" fillId="0" borderId="16" xfId="2" applyFont="1" applyFill="1" applyBorder="1" applyAlignment="1" applyProtection="1">
      <alignment horizontal="center" vertical="center" wrapText="1"/>
    </xf>
    <xf numFmtId="0" fontId="5" fillId="0" borderId="18" xfId="2" applyFont="1" applyFill="1" applyBorder="1" applyAlignment="1" applyProtection="1">
      <alignment horizontal="center" vertical="center" wrapText="1"/>
    </xf>
    <xf numFmtId="3" fontId="23" fillId="0" borderId="3" xfId="2" applyNumberFormat="1" applyFont="1" applyFill="1" applyBorder="1" applyAlignment="1" applyProtection="1">
      <alignment horizontal="center" vertical="center" shrinkToFit="1"/>
      <protection locked="0"/>
    </xf>
    <xf numFmtId="3" fontId="23" fillId="0" borderId="8" xfId="2" applyNumberFormat="1" applyFont="1" applyFill="1" applyBorder="1" applyAlignment="1" applyProtection="1">
      <alignment horizontal="center" vertical="center"/>
    </xf>
    <xf numFmtId="0" fontId="5" fillId="0" borderId="34" xfId="2" applyFont="1" applyFill="1" applyBorder="1" applyAlignment="1" applyProtection="1">
      <alignment horizontal="center" vertical="center" wrapText="1"/>
    </xf>
    <xf numFmtId="3" fontId="1" fillId="0" borderId="6" xfId="2" applyNumberFormat="1" applyBorder="1" applyAlignment="1">
      <alignment horizontal="right" indent="1"/>
    </xf>
    <xf numFmtId="3" fontId="1" fillId="0" borderId="19" xfId="2" applyNumberFormat="1" applyBorder="1" applyAlignment="1">
      <alignment horizontal="right" indent="1"/>
    </xf>
    <xf numFmtId="3" fontId="1" fillId="0" borderId="35" xfId="2" applyNumberFormat="1" applyBorder="1" applyAlignment="1">
      <alignment horizontal="right" indent="1"/>
    </xf>
    <xf numFmtId="0" fontId="5" fillId="0" borderId="24" xfId="2" applyFont="1" applyFill="1" applyBorder="1" applyAlignment="1" applyProtection="1">
      <alignment horizontal="center" vertical="center" wrapText="1"/>
    </xf>
    <xf numFmtId="3" fontId="10" fillId="0" borderId="4" xfId="2" applyNumberFormat="1" applyFont="1" applyFill="1" applyBorder="1" applyAlignment="1" applyProtection="1">
      <alignment horizontal="right" indent="1"/>
    </xf>
    <xf numFmtId="3" fontId="1" fillId="0" borderId="20" xfId="2" applyNumberFormat="1" applyBorder="1" applyAlignment="1">
      <alignment horizontal="right" indent="1"/>
    </xf>
    <xf numFmtId="3" fontId="8" fillId="0" borderId="4" xfId="2" applyNumberFormat="1" applyFont="1" applyFill="1" applyBorder="1" applyAlignment="1" applyProtection="1">
      <alignment horizontal="right" indent="1" shrinkToFit="1"/>
      <protection locked="0"/>
    </xf>
    <xf numFmtId="3" fontId="1" fillId="0" borderId="36" xfId="2" applyNumberFormat="1" applyFont="1" applyFill="1" applyBorder="1" applyAlignment="1" applyProtection="1">
      <alignment horizontal="right" indent="1"/>
    </xf>
    <xf numFmtId="0" fontId="23" fillId="0" borderId="12" xfId="2" applyFont="1" applyFill="1" applyBorder="1" applyAlignment="1">
      <alignment horizontal="right" vertical="center"/>
    </xf>
    <xf numFmtId="14" fontId="23" fillId="0" borderId="22" xfId="2" applyNumberFormat="1" applyFont="1" applyFill="1" applyBorder="1" applyAlignment="1">
      <alignment horizontal="left" vertical="center"/>
    </xf>
    <xf numFmtId="0" fontId="25" fillId="0" borderId="0" xfId="2" applyFont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14" fontId="23" fillId="0" borderId="0" xfId="0" applyNumberFormat="1" applyFont="1" applyFill="1" applyBorder="1" applyAlignment="1">
      <alignment horizontal="left" vertical="center"/>
    </xf>
    <xf numFmtId="0" fontId="1" fillId="0" borderId="33" xfId="2" applyFont="1" applyFill="1" applyBorder="1" applyAlignment="1">
      <alignment horizontal="left" vertical="center" indent="1"/>
    </xf>
    <xf numFmtId="0" fontId="1" fillId="0" borderId="18" xfId="2" applyFont="1" applyFill="1" applyBorder="1" applyAlignment="1">
      <alignment horizontal="left" vertical="center" indent="1"/>
    </xf>
    <xf numFmtId="0" fontId="25" fillId="0" borderId="0" xfId="2" applyFont="1" applyBorder="1" applyAlignment="1">
      <alignment horizontal="left" vertical="center" wrapText="1"/>
    </xf>
    <xf numFmtId="0" fontId="25" fillId="0" borderId="0" xfId="2" applyFont="1" applyBorder="1" applyAlignment="1">
      <alignment horizontal="left" vertical="center" wrapText="1"/>
    </xf>
    <xf numFmtId="3" fontId="0" fillId="0" borderId="0" xfId="0" applyNumberFormat="1"/>
    <xf numFmtId="0" fontId="25" fillId="0" borderId="0" xfId="2" applyFont="1" applyBorder="1" applyAlignment="1">
      <alignment horizontal="left" vertical="center" wrapText="1"/>
    </xf>
    <xf numFmtId="0" fontId="25" fillId="0" borderId="0" xfId="2" applyFont="1" applyBorder="1" applyAlignment="1">
      <alignment horizontal="left" vertical="center" wrapText="1"/>
    </xf>
    <xf numFmtId="0" fontId="23" fillId="0" borderId="16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distributed"/>
    </xf>
    <xf numFmtId="0" fontId="23" fillId="0" borderId="14" xfId="0" applyFont="1" applyFill="1" applyBorder="1" applyAlignment="1">
      <alignment horizontal="center" vertical="distributed"/>
    </xf>
    <xf numFmtId="0" fontId="23" fillId="0" borderId="12" xfId="0" applyFont="1" applyFill="1" applyBorder="1" applyAlignment="1">
      <alignment horizontal="right" vertical="center"/>
    </xf>
    <xf numFmtId="0" fontId="23" fillId="0" borderId="13" xfId="0" applyFont="1" applyFill="1" applyBorder="1" applyAlignment="1">
      <alignment horizontal="right" vertical="center"/>
    </xf>
    <xf numFmtId="3" fontId="0" fillId="0" borderId="12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25" fillId="0" borderId="0" xfId="2" applyFont="1" applyBorder="1" applyAlignment="1">
      <alignment horizontal="left" vertical="center" wrapText="1"/>
    </xf>
    <xf numFmtId="0" fontId="23" fillId="0" borderId="21" xfId="2" applyFont="1" applyFill="1" applyBorder="1" applyAlignment="1">
      <alignment horizontal="center" vertical="center"/>
    </xf>
    <xf numFmtId="0" fontId="23" fillId="0" borderId="30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/>
    </xf>
    <xf numFmtId="0" fontId="23" fillId="0" borderId="15" xfId="2" applyFont="1" applyFill="1" applyBorder="1" applyAlignment="1">
      <alignment horizontal="center" vertical="distributed"/>
    </xf>
    <xf numFmtId="0" fontId="23" fillId="0" borderId="29" xfId="2" applyFont="1" applyFill="1" applyBorder="1" applyAlignment="1">
      <alignment horizontal="center" vertical="distributed"/>
    </xf>
    <xf numFmtId="0" fontId="23" fillId="0" borderId="14" xfId="2" applyFont="1" applyFill="1" applyBorder="1" applyAlignment="1">
      <alignment horizontal="center" vertical="distributed"/>
    </xf>
    <xf numFmtId="3" fontId="23" fillId="0" borderId="6" xfId="2" applyNumberFormat="1" applyFont="1" applyFill="1" applyBorder="1" applyAlignment="1" applyProtection="1">
      <alignment horizontal="center" vertical="center" shrinkToFit="1"/>
      <protection locked="0"/>
    </xf>
    <xf numFmtId="3" fontId="23" fillId="0" borderId="7" xfId="2" applyNumberFormat="1" applyFont="1" applyFill="1" applyBorder="1" applyAlignment="1" applyProtection="1">
      <alignment horizontal="center" vertical="center" shrinkToFit="1"/>
      <protection locked="0"/>
    </xf>
    <xf numFmtId="0" fontId="23" fillId="0" borderId="0" xfId="2" applyFont="1" applyBorder="1" applyAlignment="1">
      <alignment horizontal="center"/>
    </xf>
    <xf numFmtId="0" fontId="23" fillId="0" borderId="31" xfId="2" applyFont="1" applyBorder="1" applyAlignment="1">
      <alignment horizontal="center"/>
    </xf>
    <xf numFmtId="0" fontId="11" fillId="0" borderId="15" xfId="2" applyFont="1" applyFill="1" applyBorder="1" applyAlignment="1">
      <alignment horizontal="center" vertical="center"/>
    </xf>
    <xf numFmtId="0" fontId="11" fillId="0" borderId="32" xfId="2" applyFont="1" applyFill="1" applyBorder="1" applyAlignment="1">
      <alignment horizontal="center" vertical="center"/>
    </xf>
    <xf numFmtId="3" fontId="1" fillId="0" borderId="5" xfId="2" applyNumberFormat="1" applyBorder="1" applyAlignment="1">
      <alignment horizontal="right" indent="5"/>
    </xf>
    <xf numFmtId="3" fontId="1" fillId="0" borderId="35" xfId="2" applyNumberFormat="1" applyBorder="1" applyAlignment="1">
      <alignment horizontal="right" indent="5"/>
    </xf>
    <xf numFmtId="3" fontId="1" fillId="0" borderId="24" xfId="2" applyNumberFormat="1" applyBorder="1" applyAlignment="1">
      <alignment horizontal="right" indent="5"/>
    </xf>
    <xf numFmtId="3" fontId="1" fillId="0" borderId="36" xfId="2" applyNumberFormat="1" applyBorder="1" applyAlignment="1">
      <alignment horizontal="right" indent="5"/>
    </xf>
    <xf numFmtId="0" fontId="23" fillId="0" borderId="16" xfId="2" applyFont="1" applyFill="1" applyBorder="1" applyAlignment="1">
      <alignment horizontal="center" vertical="center"/>
    </xf>
    <xf numFmtId="0" fontId="23" fillId="0" borderId="18" xfId="2" applyFont="1" applyFill="1" applyBorder="1" applyAlignment="1">
      <alignment horizontal="center" vertical="center"/>
    </xf>
    <xf numFmtId="0" fontId="23" fillId="0" borderId="21" xfId="2" applyFont="1" applyFill="1" applyBorder="1" applyAlignment="1">
      <alignment horizontal="center" vertical="distributed"/>
    </xf>
  </cellXfs>
  <cellStyles count="3">
    <cellStyle name="Normal" xfId="0" builtinId="0"/>
    <cellStyle name="Normal 2" xfId="2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opLeftCell="A40" workbookViewId="0">
      <selection activeCell="H51" sqref="H5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42400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2517757</v>
      </c>
      <c r="F21" s="19">
        <f>+F22+F25+F28+F32</f>
        <v>100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113568</v>
      </c>
      <c r="F22" s="20">
        <f>E22/E21*100</f>
        <v>4.5106815312200501</v>
      </c>
    </row>
    <row r="23" spans="1:6" x14ac:dyDescent="0.2">
      <c r="A23" s="75" t="s">
        <v>8</v>
      </c>
      <c r="B23" s="76"/>
      <c r="C23" s="76"/>
      <c r="D23" s="55">
        <v>4</v>
      </c>
      <c r="E23" s="7">
        <v>113568</v>
      </c>
      <c r="F23" s="20">
        <f>E23/E21*100</f>
        <v>4.5106815312200501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1912491</v>
      </c>
      <c r="F25" s="20">
        <f>E25/E21*100</f>
        <v>75.960110526949194</v>
      </c>
    </row>
    <row r="26" spans="1:6" x14ac:dyDescent="0.2">
      <c r="A26" s="75" t="s">
        <v>11</v>
      </c>
      <c r="B26" s="76"/>
      <c r="C26" s="76"/>
      <c r="D26" s="55">
        <v>10</v>
      </c>
      <c r="E26" s="7">
        <v>790900</v>
      </c>
      <c r="F26" s="20">
        <f>E26/E21*100</f>
        <v>31.412880591733039</v>
      </c>
    </row>
    <row r="27" spans="1:6" x14ac:dyDescent="0.2">
      <c r="A27" s="75" t="s">
        <v>12</v>
      </c>
      <c r="B27" s="76"/>
      <c r="C27" s="76"/>
      <c r="D27" s="55">
        <v>11</v>
      </c>
      <c r="E27" s="7">
        <v>1121591</v>
      </c>
      <c r="F27" s="20">
        <f>E27/E21*100</f>
        <v>44.547229935216151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485019</v>
      </c>
      <c r="F28" s="20">
        <f>E28/E21*100</f>
        <v>19.263932142776287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485019</v>
      </c>
      <c r="F30" s="20">
        <f>E30/E21*100</f>
        <v>19.263932142776287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6679</v>
      </c>
      <c r="F32" s="21">
        <f>E32/E21*100</f>
        <v>0.26527579905447585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35</v>
      </c>
      <c r="F38" s="97">
        <f>F20</f>
        <v>42400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16190291</v>
      </c>
      <c r="F39" s="90">
        <v>16932382.079999998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42982161</v>
      </c>
      <c r="F40" s="91">
        <v>44972830.5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39" t="s">
        <v>38</v>
      </c>
      <c r="B45" s="141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40"/>
      <c r="B46" s="142"/>
      <c r="C46" s="143" t="s">
        <v>25</v>
      </c>
      <c r="D46" s="144"/>
      <c r="E46" s="103">
        <v>42398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45">
        <v>2482659816.1100001</v>
      </c>
      <c r="D47" s="146"/>
      <c r="E47" s="147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sqref="A1:XFD104857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29"/>
      <c r="B9" s="130"/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10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11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148" t="s">
        <v>54</v>
      </c>
      <c r="B15" s="148"/>
      <c r="C15" s="32"/>
      <c r="D15" s="71"/>
      <c r="E15" s="35"/>
      <c r="F15" s="38"/>
    </row>
    <row r="16" spans="1:6" x14ac:dyDescent="0.2">
      <c r="A16" s="135"/>
      <c r="B16" s="135"/>
      <c r="C16" s="32"/>
      <c r="D16" s="71"/>
      <c r="E16" s="35"/>
      <c r="F16" s="38"/>
    </row>
    <row r="17" spans="1:6" x14ac:dyDescent="0.2">
      <c r="A17" s="112" t="s">
        <v>57</v>
      </c>
      <c r="B17" s="112"/>
      <c r="C17" s="71"/>
      <c r="D17" s="71"/>
      <c r="E17" s="40"/>
      <c r="F17" s="32"/>
    </row>
    <row r="18" spans="1:6" x14ac:dyDescent="0.2">
      <c r="A18" s="112"/>
      <c r="B18" s="112"/>
      <c r="C18" s="71"/>
      <c r="D18" s="71"/>
      <c r="E18" s="40"/>
      <c r="F18" s="32"/>
    </row>
    <row r="19" spans="1:6" ht="15.75" x14ac:dyDescent="0.2">
      <c r="A19" s="63" t="s">
        <v>33</v>
      </c>
      <c r="B19" s="4"/>
      <c r="C19" s="4"/>
      <c r="D19" s="5"/>
      <c r="E19" s="5"/>
      <c r="F19" s="5"/>
    </row>
    <row r="20" spans="1:6" ht="13.5" thickBot="1" x14ac:dyDescent="0.25">
      <c r="A20" s="41"/>
      <c r="B20" s="41"/>
      <c r="C20" s="41"/>
      <c r="D20" s="72"/>
      <c r="E20" s="72"/>
      <c r="F20" s="72"/>
    </row>
    <row r="21" spans="1:6" ht="38.25" x14ac:dyDescent="0.25">
      <c r="A21" s="51" t="s">
        <v>22</v>
      </c>
      <c r="B21" s="47"/>
      <c r="C21" s="52"/>
      <c r="D21" s="59" t="s">
        <v>21</v>
      </c>
      <c r="E21" s="69" t="s">
        <v>30</v>
      </c>
      <c r="F21" s="70" t="s">
        <v>19</v>
      </c>
    </row>
    <row r="22" spans="1:6" ht="13.5" thickBot="1" x14ac:dyDescent="0.25">
      <c r="A22" s="48"/>
      <c r="B22" s="49"/>
      <c r="C22" s="53"/>
      <c r="D22" s="50"/>
      <c r="E22" s="67" t="s">
        <v>25</v>
      </c>
      <c r="F22" s="68">
        <v>42674</v>
      </c>
    </row>
    <row r="23" spans="1:6" x14ac:dyDescent="0.2">
      <c r="A23" s="9" t="s">
        <v>3</v>
      </c>
      <c r="B23" s="57"/>
      <c r="C23" s="57"/>
      <c r="D23" s="54">
        <v>1</v>
      </c>
      <c r="E23" s="12">
        <f>+E24+E27+E30+E34</f>
        <v>3068362</v>
      </c>
      <c r="F23" s="19">
        <f>+F24+F27+F30+F34</f>
        <v>100.00000000000001</v>
      </c>
    </row>
    <row r="24" spans="1:6" x14ac:dyDescent="0.2">
      <c r="A24" s="73" t="s">
        <v>7</v>
      </c>
      <c r="B24" s="10"/>
      <c r="C24" s="10"/>
      <c r="D24" s="55">
        <v>3</v>
      </c>
      <c r="E24" s="7">
        <f>+E25+E26</f>
        <v>121453</v>
      </c>
      <c r="F24" s="20">
        <f>E24/E23*100</f>
        <v>3.9582356970918031</v>
      </c>
    </row>
    <row r="25" spans="1:6" x14ac:dyDescent="0.2">
      <c r="A25" s="75" t="s">
        <v>8</v>
      </c>
      <c r="B25" s="76"/>
      <c r="C25" s="76"/>
      <c r="D25" s="55">
        <v>4</v>
      </c>
      <c r="E25" s="7">
        <v>121453</v>
      </c>
      <c r="F25" s="20">
        <f>E25/E23*100</f>
        <v>3.9582356970918031</v>
      </c>
    </row>
    <row r="26" spans="1:6" x14ac:dyDescent="0.2">
      <c r="A26" s="75" t="s">
        <v>9</v>
      </c>
      <c r="B26" s="76"/>
      <c r="C26" s="76"/>
      <c r="D26" s="55">
        <v>5</v>
      </c>
      <c r="E26" s="7">
        <v>0</v>
      </c>
      <c r="F26" s="20">
        <f>E26/E23*100</f>
        <v>0</v>
      </c>
    </row>
    <row r="27" spans="1:6" x14ac:dyDescent="0.2">
      <c r="A27" s="73" t="s">
        <v>10</v>
      </c>
      <c r="B27" s="76"/>
      <c r="C27" s="76"/>
      <c r="D27" s="55">
        <v>9</v>
      </c>
      <c r="E27" s="7">
        <f>+E28+E29</f>
        <v>2491609</v>
      </c>
      <c r="F27" s="20">
        <f>E27/E23*100</f>
        <v>81.203228302266822</v>
      </c>
    </row>
    <row r="28" spans="1:6" x14ac:dyDescent="0.2">
      <c r="A28" s="75" t="s">
        <v>11</v>
      </c>
      <c r="B28" s="76"/>
      <c r="C28" s="76"/>
      <c r="D28" s="55">
        <v>10</v>
      </c>
      <c r="E28" s="7">
        <v>1154307</v>
      </c>
      <c r="F28" s="20">
        <f>E28/E23*100</f>
        <v>37.619648529084898</v>
      </c>
    </row>
    <row r="29" spans="1:6" x14ac:dyDescent="0.2">
      <c r="A29" s="75" t="s">
        <v>12</v>
      </c>
      <c r="B29" s="76"/>
      <c r="C29" s="76"/>
      <c r="D29" s="55">
        <v>11</v>
      </c>
      <c r="E29" s="7">
        <v>1337302</v>
      </c>
      <c r="F29" s="20">
        <f>E29/E23*100</f>
        <v>43.58357977318191</v>
      </c>
    </row>
    <row r="30" spans="1:6" x14ac:dyDescent="0.2">
      <c r="A30" s="73" t="s">
        <v>13</v>
      </c>
      <c r="B30" s="76"/>
      <c r="C30" s="76"/>
      <c r="D30" s="55">
        <v>12</v>
      </c>
      <c r="E30" s="7">
        <f>+E31+E32+E33</f>
        <v>452844</v>
      </c>
      <c r="F30" s="20">
        <f>E30/E23*100</f>
        <v>14.75849329381605</v>
      </c>
    </row>
    <row r="31" spans="1:6" x14ac:dyDescent="0.2">
      <c r="A31" s="75" t="s">
        <v>14</v>
      </c>
      <c r="B31" s="76"/>
      <c r="C31" s="76"/>
      <c r="D31" s="55">
        <v>13</v>
      </c>
      <c r="E31" s="7">
        <v>0</v>
      </c>
      <c r="F31" s="20">
        <f>E31/E23*100</f>
        <v>0</v>
      </c>
    </row>
    <row r="32" spans="1:6" x14ac:dyDescent="0.2">
      <c r="A32" s="75" t="s">
        <v>15</v>
      </c>
      <c r="B32" s="76"/>
      <c r="C32" s="76"/>
      <c r="D32" s="55">
        <v>14</v>
      </c>
      <c r="E32" s="7">
        <v>452844</v>
      </c>
      <c r="F32" s="20">
        <f>E32/E23*100</f>
        <v>14.75849329381605</v>
      </c>
    </row>
    <row r="33" spans="1:6" x14ac:dyDescent="0.2">
      <c r="A33" s="75" t="s">
        <v>16</v>
      </c>
      <c r="B33" s="76"/>
      <c r="C33" s="76"/>
      <c r="D33" s="55">
        <v>15</v>
      </c>
      <c r="E33" s="7">
        <v>0</v>
      </c>
      <c r="F33" s="20">
        <f>E33/E23*100</f>
        <v>0</v>
      </c>
    </row>
    <row r="34" spans="1:6" ht="13.5" thickBot="1" x14ac:dyDescent="0.25">
      <c r="A34" s="74" t="s">
        <v>17</v>
      </c>
      <c r="B34" s="77"/>
      <c r="C34" s="77"/>
      <c r="D34" s="56">
        <v>24</v>
      </c>
      <c r="E34" s="8">
        <v>2456</v>
      </c>
      <c r="F34" s="21">
        <f>E34/E23*100</f>
        <v>8.0042706825335472E-2</v>
      </c>
    </row>
    <row r="35" spans="1:6" x14ac:dyDescent="0.2">
      <c r="A35" s="42"/>
      <c r="B35" s="43"/>
      <c r="C35" s="43"/>
      <c r="D35" s="44"/>
      <c r="E35" s="22"/>
      <c r="F35" s="23"/>
    </row>
    <row r="36" spans="1:6" x14ac:dyDescent="0.2">
      <c r="A36" s="42"/>
      <c r="B36" s="43"/>
      <c r="C36" s="43"/>
      <c r="D36" s="44"/>
      <c r="E36" s="22"/>
      <c r="F36" s="23"/>
    </row>
    <row r="37" spans="1:6" ht="15.75" x14ac:dyDescent="0.2">
      <c r="A37" s="62" t="s">
        <v>36</v>
      </c>
      <c r="B37" s="6"/>
      <c r="C37" s="6"/>
      <c r="D37" s="6"/>
      <c r="E37" s="6"/>
      <c r="F37" s="6"/>
    </row>
    <row r="38" spans="1:6" ht="13.5" thickBot="1" x14ac:dyDescent="0.25">
      <c r="A38" s="45"/>
      <c r="B38" s="46"/>
      <c r="C38" s="46"/>
      <c r="D38" s="46"/>
      <c r="E38" s="46"/>
      <c r="F38" s="46"/>
    </row>
    <row r="39" spans="1:6" x14ac:dyDescent="0.2">
      <c r="A39" s="149" t="s">
        <v>38</v>
      </c>
      <c r="B39" s="152" t="s">
        <v>21</v>
      </c>
      <c r="C39" s="155" t="s">
        <v>48</v>
      </c>
      <c r="D39" s="156"/>
      <c r="E39" s="155" t="s">
        <v>49</v>
      </c>
      <c r="F39" s="156"/>
    </row>
    <row r="40" spans="1:6" x14ac:dyDescent="0.2">
      <c r="A40" s="150"/>
      <c r="B40" s="153"/>
      <c r="C40" s="115" t="s">
        <v>50</v>
      </c>
      <c r="D40" s="116" t="s">
        <v>51</v>
      </c>
      <c r="E40" s="115" t="s">
        <v>50</v>
      </c>
      <c r="F40" s="116" t="s">
        <v>51</v>
      </c>
    </row>
    <row r="41" spans="1:6" ht="13.5" customHeight="1" thickBot="1" x14ac:dyDescent="0.25">
      <c r="A41" s="151"/>
      <c r="B41" s="154"/>
      <c r="C41" s="157" t="s">
        <v>59</v>
      </c>
      <c r="D41" s="157"/>
      <c r="E41" s="157"/>
      <c r="F41" s="158"/>
    </row>
    <row r="42" spans="1:6" x14ac:dyDescent="0.2">
      <c r="A42" s="132" t="s">
        <v>27</v>
      </c>
      <c r="B42" s="117">
        <v>1</v>
      </c>
      <c r="C42" s="118">
        <v>78779187</v>
      </c>
      <c r="D42" s="119">
        <v>22209138</v>
      </c>
      <c r="E42" s="118">
        <v>84657052.790000007</v>
      </c>
      <c r="F42" s="120">
        <v>23865796.940000001</v>
      </c>
    </row>
    <row r="43" spans="1:6" ht="13.5" thickBot="1" x14ac:dyDescent="0.25">
      <c r="A43" s="133" t="s">
        <v>55</v>
      </c>
      <c r="B43" s="121">
        <v>2</v>
      </c>
      <c r="C43" s="122">
        <v>22755000</v>
      </c>
      <c r="D43" s="123">
        <v>0</v>
      </c>
      <c r="E43" s="124">
        <v>22850120</v>
      </c>
      <c r="F43" s="125">
        <v>0</v>
      </c>
    </row>
    <row r="44" spans="1:6" x14ac:dyDescent="0.2">
      <c r="C44" s="136"/>
      <c r="D44" s="136"/>
      <c r="E44" s="136"/>
      <c r="F44" s="136"/>
    </row>
    <row r="45" spans="1:6" ht="15.75" x14ac:dyDescent="0.2">
      <c r="A45" s="62" t="s">
        <v>37</v>
      </c>
      <c r="B45" s="84"/>
      <c r="C45" s="84"/>
      <c r="D45" s="81"/>
      <c r="E45" s="82"/>
      <c r="F45" s="85"/>
    </row>
    <row r="46" spans="1:6" ht="13.5" thickBot="1" x14ac:dyDescent="0.25">
      <c r="A46" s="42"/>
      <c r="B46" s="84"/>
      <c r="C46" s="101"/>
      <c r="D46" s="101"/>
    </row>
    <row r="47" spans="1:6" ht="15.75" customHeight="1" x14ac:dyDescent="0.2">
      <c r="A47" s="165" t="s">
        <v>38</v>
      </c>
      <c r="B47" s="167" t="s">
        <v>21</v>
      </c>
      <c r="C47" s="159" t="s">
        <v>52</v>
      </c>
      <c r="D47" s="160"/>
      <c r="E47" s="102"/>
      <c r="F47" s="102"/>
    </row>
    <row r="48" spans="1:6" ht="15.75" customHeight="1" thickBot="1" x14ac:dyDescent="0.25">
      <c r="A48" s="166"/>
      <c r="B48" s="154"/>
      <c r="C48" s="126" t="s">
        <v>53</v>
      </c>
      <c r="D48" s="127">
        <v>42674</v>
      </c>
      <c r="E48" s="131"/>
      <c r="F48" s="102"/>
    </row>
    <row r="49" spans="1:6" x14ac:dyDescent="0.2">
      <c r="A49" s="132" t="s">
        <v>27</v>
      </c>
      <c r="B49" s="113">
        <v>1</v>
      </c>
      <c r="C49" s="161">
        <v>2789000106.6199999</v>
      </c>
      <c r="D49" s="162"/>
    </row>
    <row r="50" spans="1:6" ht="13.5" thickBot="1" x14ac:dyDescent="0.25">
      <c r="A50" s="133" t="s">
        <v>55</v>
      </c>
      <c r="B50" s="114">
        <v>2</v>
      </c>
      <c r="C50" s="163">
        <v>267811510.46000001</v>
      </c>
      <c r="D50" s="164"/>
    </row>
    <row r="53" spans="1:6" ht="51" x14ac:dyDescent="0.25">
      <c r="A53" s="83" t="s">
        <v>34</v>
      </c>
      <c r="B53" s="86"/>
      <c r="C53" s="86"/>
      <c r="D53" s="87"/>
      <c r="E53" s="87"/>
      <c r="F53" s="88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1" workbookViewId="0">
      <selection activeCell="J46" sqref="J4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29"/>
      <c r="B9" s="130"/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10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11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148" t="s">
        <v>54</v>
      </c>
      <c r="B15" s="148"/>
      <c r="C15" s="32"/>
      <c r="D15" s="71"/>
      <c r="E15" s="35"/>
      <c r="F15" s="38"/>
    </row>
    <row r="16" spans="1:6" x14ac:dyDescent="0.2">
      <c r="A16" s="137"/>
      <c r="B16" s="137"/>
      <c r="C16" s="32"/>
      <c r="D16" s="71"/>
      <c r="E16" s="35"/>
      <c r="F16" s="38"/>
    </row>
    <row r="17" spans="1:6" x14ac:dyDescent="0.2">
      <c r="A17" s="112" t="s">
        <v>57</v>
      </c>
      <c r="B17" s="112"/>
      <c r="C17" s="71"/>
      <c r="D17" s="71"/>
      <c r="E17" s="40"/>
      <c r="F17" s="32"/>
    </row>
    <row r="18" spans="1:6" x14ac:dyDescent="0.2">
      <c r="A18" s="112"/>
      <c r="B18" s="112"/>
      <c r="C18" s="71"/>
      <c r="D18" s="71"/>
      <c r="E18" s="40"/>
      <c r="F18" s="32"/>
    </row>
    <row r="19" spans="1:6" ht="15.75" x14ac:dyDescent="0.2">
      <c r="A19" s="63" t="s">
        <v>33</v>
      </c>
      <c r="B19" s="4"/>
      <c r="C19" s="4"/>
      <c r="D19" s="5"/>
      <c r="E19" s="5"/>
      <c r="F19" s="5"/>
    </row>
    <row r="20" spans="1:6" ht="13.5" thickBot="1" x14ac:dyDescent="0.25">
      <c r="A20" s="41"/>
      <c r="B20" s="41"/>
      <c r="C20" s="41"/>
      <c r="D20" s="72"/>
      <c r="E20" s="72"/>
      <c r="F20" s="72"/>
    </row>
    <row r="21" spans="1:6" ht="38.25" x14ac:dyDescent="0.25">
      <c r="A21" s="51" t="s">
        <v>22</v>
      </c>
      <c r="B21" s="47"/>
      <c r="C21" s="52"/>
      <c r="D21" s="59" t="s">
        <v>21</v>
      </c>
      <c r="E21" s="69" t="s">
        <v>30</v>
      </c>
      <c r="F21" s="70" t="s">
        <v>19</v>
      </c>
    </row>
    <row r="22" spans="1:6" ht="13.5" thickBot="1" x14ac:dyDescent="0.25">
      <c r="A22" s="48"/>
      <c r="B22" s="49"/>
      <c r="C22" s="53"/>
      <c r="D22" s="50"/>
      <c r="E22" s="67" t="s">
        <v>25</v>
      </c>
      <c r="F22" s="68">
        <v>42704</v>
      </c>
    </row>
    <row r="23" spans="1:6" x14ac:dyDescent="0.2">
      <c r="A23" s="9" t="s">
        <v>3</v>
      </c>
      <c r="B23" s="57"/>
      <c r="C23" s="57"/>
      <c r="D23" s="54">
        <v>1</v>
      </c>
      <c r="E23" s="12">
        <f>+E24+E27+E30+E34</f>
        <v>3306925</v>
      </c>
      <c r="F23" s="19">
        <f>+F24+F27+F30+F34</f>
        <v>100.00000000000001</v>
      </c>
    </row>
    <row r="24" spans="1:6" x14ac:dyDescent="0.2">
      <c r="A24" s="73" t="s">
        <v>7</v>
      </c>
      <c r="B24" s="10"/>
      <c r="C24" s="10"/>
      <c r="D24" s="55">
        <v>3</v>
      </c>
      <c r="E24" s="7">
        <f>+E25+E26</f>
        <v>290000</v>
      </c>
      <c r="F24" s="20">
        <f>E24/E23*100</f>
        <v>8.7694761749964094</v>
      </c>
    </row>
    <row r="25" spans="1:6" x14ac:dyDescent="0.2">
      <c r="A25" s="75" t="s">
        <v>8</v>
      </c>
      <c r="B25" s="76"/>
      <c r="C25" s="76"/>
      <c r="D25" s="55">
        <v>4</v>
      </c>
      <c r="E25" s="7">
        <v>284880</v>
      </c>
      <c r="F25" s="20">
        <f>E25/E23*100</f>
        <v>8.6146495611481964</v>
      </c>
    </row>
    <row r="26" spans="1:6" x14ac:dyDescent="0.2">
      <c r="A26" s="75" t="s">
        <v>9</v>
      </c>
      <c r="B26" s="76"/>
      <c r="C26" s="76"/>
      <c r="D26" s="55">
        <v>5</v>
      </c>
      <c r="E26" s="7">
        <v>5120</v>
      </c>
      <c r="F26" s="20">
        <f>E26/E23*100</f>
        <v>0.15482661384821245</v>
      </c>
    </row>
    <row r="27" spans="1:6" x14ac:dyDescent="0.2">
      <c r="A27" s="73" t="s">
        <v>10</v>
      </c>
      <c r="B27" s="76"/>
      <c r="C27" s="76"/>
      <c r="D27" s="55">
        <v>9</v>
      </c>
      <c r="E27" s="7">
        <f>+E28+E29</f>
        <v>2530340</v>
      </c>
      <c r="F27" s="20">
        <f>E27/E23*100</f>
        <v>76.516401188415216</v>
      </c>
    </row>
    <row r="28" spans="1:6" x14ac:dyDescent="0.2">
      <c r="A28" s="75" t="s">
        <v>11</v>
      </c>
      <c r="B28" s="76"/>
      <c r="C28" s="76"/>
      <c r="D28" s="55">
        <v>10</v>
      </c>
      <c r="E28" s="7">
        <v>1269636</v>
      </c>
      <c r="F28" s="20">
        <f>E28/E23*100</f>
        <v>38.393250527302555</v>
      </c>
    </row>
    <row r="29" spans="1:6" x14ac:dyDescent="0.2">
      <c r="A29" s="75" t="s">
        <v>12</v>
      </c>
      <c r="B29" s="76"/>
      <c r="C29" s="76"/>
      <c r="D29" s="55">
        <v>11</v>
      </c>
      <c r="E29" s="7">
        <v>1260704</v>
      </c>
      <c r="F29" s="20">
        <f>E29/E23*100</f>
        <v>38.123150661112668</v>
      </c>
    </row>
    <row r="30" spans="1:6" x14ac:dyDescent="0.2">
      <c r="A30" s="73" t="s">
        <v>13</v>
      </c>
      <c r="B30" s="76"/>
      <c r="C30" s="76"/>
      <c r="D30" s="55">
        <v>12</v>
      </c>
      <c r="E30" s="7">
        <f>+E31+E32+E33</f>
        <v>452716</v>
      </c>
      <c r="F30" s="20">
        <f>E30/E23*100</f>
        <v>13.689938538067842</v>
      </c>
    </row>
    <row r="31" spans="1:6" x14ac:dyDescent="0.2">
      <c r="A31" s="75" t="s">
        <v>14</v>
      </c>
      <c r="B31" s="76"/>
      <c r="C31" s="76"/>
      <c r="D31" s="55">
        <v>13</v>
      </c>
      <c r="E31" s="7">
        <v>0</v>
      </c>
      <c r="F31" s="20">
        <f>E31/E23*100</f>
        <v>0</v>
      </c>
    </row>
    <row r="32" spans="1:6" x14ac:dyDescent="0.2">
      <c r="A32" s="75" t="s">
        <v>15</v>
      </c>
      <c r="B32" s="76"/>
      <c r="C32" s="76"/>
      <c r="D32" s="55">
        <v>14</v>
      </c>
      <c r="E32" s="7">
        <v>452716</v>
      </c>
      <c r="F32" s="20">
        <f>E32/E23*100</f>
        <v>13.689938538067842</v>
      </c>
    </row>
    <row r="33" spans="1:6" x14ac:dyDescent="0.2">
      <c r="A33" s="75" t="s">
        <v>16</v>
      </c>
      <c r="B33" s="76"/>
      <c r="C33" s="76"/>
      <c r="D33" s="55">
        <v>15</v>
      </c>
      <c r="E33" s="7">
        <v>0</v>
      </c>
      <c r="F33" s="20">
        <f>E33/E23*100</f>
        <v>0</v>
      </c>
    </row>
    <row r="34" spans="1:6" ht="13.5" thickBot="1" x14ac:dyDescent="0.25">
      <c r="A34" s="74" t="s">
        <v>17</v>
      </c>
      <c r="B34" s="77"/>
      <c r="C34" s="77"/>
      <c r="D34" s="56">
        <v>24</v>
      </c>
      <c r="E34" s="8">
        <v>33869</v>
      </c>
      <c r="F34" s="21">
        <f>E34/E23*100</f>
        <v>1.0241840985205288</v>
      </c>
    </row>
    <row r="35" spans="1:6" x14ac:dyDescent="0.2">
      <c r="A35" s="42"/>
      <c r="B35" s="43"/>
      <c r="C35" s="43"/>
      <c r="D35" s="44"/>
      <c r="E35" s="22"/>
      <c r="F35" s="23"/>
    </row>
    <row r="36" spans="1:6" x14ac:dyDescent="0.2">
      <c r="A36" s="42"/>
      <c r="B36" s="43"/>
      <c r="C36" s="43"/>
      <c r="D36" s="44"/>
      <c r="E36" s="22"/>
      <c r="F36" s="23"/>
    </row>
    <row r="37" spans="1:6" ht="15.75" x14ac:dyDescent="0.2">
      <c r="A37" s="62" t="s">
        <v>36</v>
      </c>
      <c r="B37" s="6"/>
      <c r="C37" s="6"/>
      <c r="D37" s="6"/>
      <c r="E37" s="6"/>
      <c r="F37" s="6"/>
    </row>
    <row r="38" spans="1:6" ht="13.5" thickBot="1" x14ac:dyDescent="0.25">
      <c r="A38" s="45"/>
      <c r="B38" s="46"/>
      <c r="C38" s="46"/>
      <c r="D38" s="46"/>
      <c r="E38" s="46"/>
      <c r="F38" s="46"/>
    </row>
    <row r="39" spans="1:6" x14ac:dyDescent="0.2">
      <c r="A39" s="149" t="s">
        <v>38</v>
      </c>
      <c r="B39" s="152" t="s">
        <v>21</v>
      </c>
      <c r="C39" s="155" t="s">
        <v>48</v>
      </c>
      <c r="D39" s="156"/>
      <c r="E39" s="155" t="s">
        <v>49</v>
      </c>
      <c r="F39" s="156"/>
    </row>
    <row r="40" spans="1:6" x14ac:dyDescent="0.2">
      <c r="A40" s="150"/>
      <c r="B40" s="153"/>
      <c r="C40" s="115" t="s">
        <v>50</v>
      </c>
      <c r="D40" s="116" t="s">
        <v>51</v>
      </c>
      <c r="E40" s="115" t="s">
        <v>50</v>
      </c>
      <c r="F40" s="116" t="s">
        <v>51</v>
      </c>
    </row>
    <row r="41" spans="1:6" ht="13.5" customHeight="1" thickBot="1" x14ac:dyDescent="0.25">
      <c r="A41" s="151"/>
      <c r="B41" s="154"/>
      <c r="C41" s="157" t="s">
        <v>60</v>
      </c>
      <c r="D41" s="157"/>
      <c r="E41" s="157"/>
      <c r="F41" s="158"/>
    </row>
    <row r="42" spans="1:6" x14ac:dyDescent="0.2">
      <c r="A42" s="132" t="s">
        <v>27</v>
      </c>
      <c r="B42" s="117">
        <v>1</v>
      </c>
      <c r="C42" s="118">
        <v>150108716</v>
      </c>
      <c r="D42" s="119">
        <v>35148817</v>
      </c>
      <c r="E42" s="118">
        <v>160613388</v>
      </c>
      <c r="F42" s="120">
        <v>37648043</v>
      </c>
    </row>
    <row r="43" spans="1:6" ht="13.5" thickBot="1" x14ac:dyDescent="0.25">
      <c r="A43" s="133" t="s">
        <v>55</v>
      </c>
      <c r="B43" s="121">
        <v>2</v>
      </c>
      <c r="C43" s="122">
        <v>67920683</v>
      </c>
      <c r="D43" s="123">
        <v>760000</v>
      </c>
      <c r="E43" s="124">
        <v>68015735</v>
      </c>
      <c r="F43" s="125">
        <v>760658</v>
      </c>
    </row>
    <row r="44" spans="1:6" x14ac:dyDescent="0.2">
      <c r="C44" s="136"/>
      <c r="D44" s="136"/>
      <c r="E44" s="136"/>
      <c r="F44" s="136"/>
    </row>
    <row r="45" spans="1:6" ht="15.75" x14ac:dyDescent="0.2">
      <c r="A45" s="62" t="s">
        <v>37</v>
      </c>
      <c r="B45" s="84"/>
      <c r="C45" s="84"/>
      <c r="D45" s="81"/>
      <c r="E45" s="82"/>
      <c r="F45" s="85"/>
    </row>
    <row r="46" spans="1:6" ht="13.5" thickBot="1" x14ac:dyDescent="0.25">
      <c r="A46" s="42"/>
      <c r="B46" s="84"/>
      <c r="C46" s="101"/>
      <c r="D46" s="101"/>
    </row>
    <row r="47" spans="1:6" ht="15.75" customHeight="1" x14ac:dyDescent="0.2">
      <c r="A47" s="165" t="s">
        <v>38</v>
      </c>
      <c r="B47" s="167" t="s">
        <v>21</v>
      </c>
      <c r="C47" s="159" t="s">
        <v>52</v>
      </c>
      <c r="D47" s="160"/>
      <c r="E47" s="102"/>
      <c r="F47" s="102"/>
    </row>
    <row r="48" spans="1:6" ht="15.75" customHeight="1" thickBot="1" x14ac:dyDescent="0.25">
      <c r="A48" s="166"/>
      <c r="B48" s="154"/>
      <c r="C48" s="126" t="s">
        <v>53</v>
      </c>
      <c r="D48" s="127">
        <v>42704</v>
      </c>
      <c r="E48" s="131"/>
      <c r="F48" s="102"/>
    </row>
    <row r="49" spans="1:6" x14ac:dyDescent="0.2">
      <c r="A49" s="132" t="s">
        <v>27</v>
      </c>
      <c r="B49" s="113">
        <v>1</v>
      </c>
      <c r="C49" s="161">
        <v>2903531233</v>
      </c>
      <c r="D49" s="162"/>
    </row>
    <row r="50" spans="1:6" ht="13.5" thickBot="1" x14ac:dyDescent="0.25">
      <c r="A50" s="133" t="s">
        <v>55</v>
      </c>
      <c r="B50" s="114">
        <v>2</v>
      </c>
      <c r="C50" s="163">
        <v>334235737</v>
      </c>
      <c r="D50" s="164"/>
    </row>
    <row r="53" spans="1:6" ht="51" x14ac:dyDescent="0.25">
      <c r="A53" s="83" t="s">
        <v>34</v>
      </c>
      <c r="B53" s="86"/>
      <c r="C53" s="86"/>
      <c r="D53" s="87"/>
      <c r="E53" s="87"/>
      <c r="F53" s="88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E48" sqref="E4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29"/>
      <c r="B9" s="130"/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10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11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148" t="s">
        <v>54</v>
      </c>
      <c r="B15" s="148"/>
      <c r="C15" s="32"/>
      <c r="D15" s="71"/>
      <c r="E15" s="35"/>
      <c r="F15" s="38"/>
    </row>
    <row r="16" spans="1:6" x14ac:dyDescent="0.2">
      <c r="A16" s="138"/>
      <c r="B16" s="138"/>
      <c r="C16" s="32"/>
      <c r="D16" s="71"/>
      <c r="E16" s="35"/>
      <c r="F16" s="38"/>
    </row>
    <row r="17" spans="1:6" x14ac:dyDescent="0.2">
      <c r="A17" s="112" t="s">
        <v>57</v>
      </c>
      <c r="B17" s="112"/>
      <c r="C17" s="71"/>
      <c r="D17" s="71"/>
      <c r="E17" s="40"/>
      <c r="F17" s="32"/>
    </row>
    <row r="18" spans="1:6" x14ac:dyDescent="0.2">
      <c r="A18" s="112"/>
      <c r="B18" s="112"/>
      <c r="C18" s="71"/>
      <c r="D18" s="71"/>
      <c r="E18" s="40"/>
      <c r="F18" s="32"/>
    </row>
    <row r="19" spans="1:6" ht="15.75" x14ac:dyDescent="0.2">
      <c r="A19" s="63" t="s">
        <v>33</v>
      </c>
      <c r="B19" s="4"/>
      <c r="C19" s="4"/>
      <c r="D19" s="5"/>
      <c r="E19" s="5"/>
      <c r="F19" s="5"/>
    </row>
    <row r="20" spans="1:6" ht="13.5" thickBot="1" x14ac:dyDescent="0.25">
      <c r="A20" s="41"/>
      <c r="B20" s="41"/>
      <c r="C20" s="41"/>
      <c r="D20" s="72"/>
      <c r="E20" s="72"/>
      <c r="F20" s="72"/>
    </row>
    <row r="21" spans="1:6" ht="38.25" x14ac:dyDescent="0.25">
      <c r="A21" s="51" t="s">
        <v>22</v>
      </c>
      <c r="B21" s="47"/>
      <c r="C21" s="52"/>
      <c r="D21" s="59" t="s">
        <v>21</v>
      </c>
      <c r="E21" s="69" t="s">
        <v>30</v>
      </c>
      <c r="F21" s="70" t="s">
        <v>19</v>
      </c>
    </row>
    <row r="22" spans="1:6" ht="13.5" thickBot="1" x14ac:dyDescent="0.25">
      <c r="A22" s="48"/>
      <c r="B22" s="49"/>
      <c r="C22" s="53"/>
      <c r="D22" s="50"/>
      <c r="E22" s="67" t="s">
        <v>25</v>
      </c>
      <c r="F22" s="68">
        <v>42735</v>
      </c>
    </row>
    <row r="23" spans="1:6" x14ac:dyDescent="0.2">
      <c r="A23" s="9" t="s">
        <v>3</v>
      </c>
      <c r="B23" s="57"/>
      <c r="C23" s="57"/>
      <c r="D23" s="54">
        <v>1</v>
      </c>
      <c r="E23" s="12">
        <f>+E24+E27+E30+E34</f>
        <v>3331301</v>
      </c>
      <c r="F23" s="19">
        <f>+F24+F27+F30+F34</f>
        <v>100</v>
      </c>
    </row>
    <row r="24" spans="1:6" x14ac:dyDescent="0.2">
      <c r="A24" s="73" t="s">
        <v>7</v>
      </c>
      <c r="B24" s="10"/>
      <c r="C24" s="10"/>
      <c r="D24" s="55">
        <v>3</v>
      </c>
      <c r="E24" s="7">
        <f>+E25+E26</f>
        <v>152891</v>
      </c>
      <c r="F24" s="20">
        <f>E24/E23*100</f>
        <v>4.5895282353651021</v>
      </c>
    </row>
    <row r="25" spans="1:6" x14ac:dyDescent="0.2">
      <c r="A25" s="75" t="s">
        <v>8</v>
      </c>
      <c r="B25" s="76"/>
      <c r="C25" s="76"/>
      <c r="D25" s="55">
        <v>4</v>
      </c>
      <c r="E25" s="7">
        <v>147771</v>
      </c>
      <c r="F25" s="20">
        <f>E25/E23*100</f>
        <v>4.4358345283119123</v>
      </c>
    </row>
    <row r="26" spans="1:6" x14ac:dyDescent="0.2">
      <c r="A26" s="75" t="s">
        <v>9</v>
      </c>
      <c r="B26" s="76"/>
      <c r="C26" s="76"/>
      <c r="D26" s="55">
        <v>5</v>
      </c>
      <c r="E26" s="7">
        <v>5120</v>
      </c>
      <c r="F26" s="20">
        <f>E26/E23*100</f>
        <v>0.15369370705319033</v>
      </c>
    </row>
    <row r="27" spans="1:6" x14ac:dyDescent="0.2">
      <c r="A27" s="73" t="s">
        <v>10</v>
      </c>
      <c r="B27" s="76"/>
      <c r="C27" s="76"/>
      <c r="D27" s="55">
        <v>9</v>
      </c>
      <c r="E27" s="7">
        <f>+E28+E29</f>
        <v>2661382</v>
      </c>
      <c r="F27" s="20">
        <f>E27/E23*100</f>
        <v>79.89016903606128</v>
      </c>
    </row>
    <row r="28" spans="1:6" x14ac:dyDescent="0.2">
      <c r="A28" s="75" t="s">
        <v>11</v>
      </c>
      <c r="B28" s="76"/>
      <c r="C28" s="76"/>
      <c r="D28" s="55">
        <v>10</v>
      </c>
      <c r="E28" s="7">
        <f>1067791+209059</f>
        <v>1276850</v>
      </c>
      <c r="F28" s="20">
        <f>E28/E23*100</f>
        <v>38.328869111497283</v>
      </c>
    </row>
    <row r="29" spans="1:6" x14ac:dyDescent="0.2">
      <c r="A29" s="75" t="s">
        <v>12</v>
      </c>
      <c r="B29" s="76"/>
      <c r="C29" s="76"/>
      <c r="D29" s="55">
        <v>11</v>
      </c>
      <c r="E29" s="7">
        <v>1384532</v>
      </c>
      <c r="F29" s="20">
        <f>E29/E23*100</f>
        <v>41.561299924564004</v>
      </c>
    </row>
    <row r="30" spans="1:6" x14ac:dyDescent="0.2">
      <c r="A30" s="73" t="s">
        <v>13</v>
      </c>
      <c r="B30" s="76"/>
      <c r="C30" s="76"/>
      <c r="D30" s="55">
        <v>12</v>
      </c>
      <c r="E30" s="7">
        <f>+E31+E32+E33</f>
        <v>514721</v>
      </c>
      <c r="F30" s="20">
        <f>E30/E23*100</f>
        <v>15.4510505054932</v>
      </c>
    </row>
    <row r="31" spans="1:6" x14ac:dyDescent="0.2">
      <c r="A31" s="75" t="s">
        <v>14</v>
      </c>
      <c r="B31" s="76"/>
      <c r="C31" s="76"/>
      <c r="D31" s="55">
        <v>13</v>
      </c>
      <c r="E31" s="7">
        <v>0</v>
      </c>
      <c r="F31" s="20">
        <f>E31/E23*100</f>
        <v>0</v>
      </c>
    </row>
    <row r="32" spans="1:6" x14ac:dyDescent="0.2">
      <c r="A32" s="75" t="s">
        <v>15</v>
      </c>
      <c r="B32" s="76"/>
      <c r="C32" s="76"/>
      <c r="D32" s="55">
        <v>14</v>
      </c>
      <c r="E32" s="7">
        <v>514721</v>
      </c>
      <c r="F32" s="20">
        <f>E32/E23*100</f>
        <v>15.4510505054932</v>
      </c>
    </row>
    <row r="33" spans="1:6" x14ac:dyDescent="0.2">
      <c r="A33" s="75" t="s">
        <v>16</v>
      </c>
      <c r="B33" s="76"/>
      <c r="C33" s="76"/>
      <c r="D33" s="55">
        <v>15</v>
      </c>
      <c r="E33" s="7">
        <v>0</v>
      </c>
      <c r="F33" s="20">
        <f>E33/E23*100</f>
        <v>0</v>
      </c>
    </row>
    <row r="34" spans="1:6" ht="13.5" thickBot="1" x14ac:dyDescent="0.25">
      <c r="A34" s="74" t="s">
        <v>17</v>
      </c>
      <c r="B34" s="77"/>
      <c r="C34" s="77"/>
      <c r="D34" s="56">
        <v>24</v>
      </c>
      <c r="E34" s="8">
        <v>2307</v>
      </c>
      <c r="F34" s="21">
        <f>E34/E23*100</f>
        <v>6.9252223080412123E-2</v>
      </c>
    </row>
    <row r="35" spans="1:6" x14ac:dyDescent="0.2">
      <c r="A35" s="42"/>
      <c r="B35" s="43"/>
      <c r="C35" s="43"/>
      <c r="D35" s="44"/>
      <c r="E35" s="22"/>
      <c r="F35" s="23"/>
    </row>
    <row r="36" spans="1:6" x14ac:dyDescent="0.2">
      <c r="A36" s="42"/>
      <c r="B36" s="43"/>
      <c r="C36" s="43"/>
      <c r="D36" s="44"/>
      <c r="E36" s="22"/>
      <c r="F36" s="23"/>
    </row>
    <row r="37" spans="1:6" ht="15.75" x14ac:dyDescent="0.2">
      <c r="A37" s="62" t="s">
        <v>36</v>
      </c>
      <c r="B37" s="6"/>
      <c r="C37" s="6"/>
      <c r="D37" s="6"/>
      <c r="E37" s="6"/>
      <c r="F37" s="6"/>
    </row>
    <row r="38" spans="1:6" ht="13.5" thickBot="1" x14ac:dyDescent="0.25">
      <c r="A38" s="45"/>
      <c r="B38" s="46"/>
      <c r="C38" s="46"/>
      <c r="D38" s="46"/>
      <c r="E38" s="46"/>
      <c r="F38" s="46"/>
    </row>
    <row r="39" spans="1:6" x14ac:dyDescent="0.2">
      <c r="A39" s="149" t="s">
        <v>38</v>
      </c>
      <c r="B39" s="152" t="s">
        <v>21</v>
      </c>
      <c r="C39" s="155" t="s">
        <v>48</v>
      </c>
      <c r="D39" s="156"/>
      <c r="E39" s="155" t="s">
        <v>49</v>
      </c>
      <c r="F39" s="156"/>
    </row>
    <row r="40" spans="1:6" x14ac:dyDescent="0.2">
      <c r="A40" s="150"/>
      <c r="B40" s="153"/>
      <c r="C40" s="115" t="s">
        <v>50</v>
      </c>
      <c r="D40" s="116" t="s">
        <v>51</v>
      </c>
      <c r="E40" s="115" t="s">
        <v>50</v>
      </c>
      <c r="F40" s="116" t="s">
        <v>51</v>
      </c>
    </row>
    <row r="41" spans="1:6" ht="13.5" customHeight="1" thickBot="1" x14ac:dyDescent="0.25">
      <c r="A41" s="151"/>
      <c r="B41" s="154"/>
      <c r="C41" s="157" t="s">
        <v>61</v>
      </c>
      <c r="D41" s="157"/>
      <c r="E41" s="157"/>
      <c r="F41" s="158"/>
    </row>
    <row r="42" spans="1:6" x14ac:dyDescent="0.2">
      <c r="A42" s="132" t="s">
        <v>27</v>
      </c>
      <c r="B42" s="117">
        <v>1</v>
      </c>
      <c r="C42" s="118">
        <v>87452291</v>
      </c>
      <c r="D42" s="119">
        <v>37688716</v>
      </c>
      <c r="E42" s="118">
        <v>93618873.359999999</v>
      </c>
      <c r="F42" s="120">
        <v>40338899.5</v>
      </c>
    </row>
    <row r="43" spans="1:6" ht="13.5" thickBot="1" x14ac:dyDescent="0.25">
      <c r="A43" s="133" t="s">
        <v>55</v>
      </c>
      <c r="B43" s="121">
        <v>2</v>
      </c>
      <c r="C43" s="122">
        <v>18185000</v>
      </c>
      <c r="D43" s="123">
        <v>2130000</v>
      </c>
      <c r="E43" s="124">
        <v>18240563.5</v>
      </c>
      <c r="F43" s="125">
        <v>2133933</v>
      </c>
    </row>
    <row r="44" spans="1:6" x14ac:dyDescent="0.2">
      <c r="C44" s="136"/>
      <c r="D44" s="136"/>
      <c r="E44" s="136"/>
      <c r="F44" s="136"/>
    </row>
    <row r="45" spans="1:6" ht="15.75" x14ac:dyDescent="0.2">
      <c r="A45" s="62" t="s">
        <v>37</v>
      </c>
      <c r="B45" s="84"/>
      <c r="C45" s="84"/>
      <c r="D45" s="81"/>
      <c r="E45" s="82"/>
      <c r="F45" s="85"/>
    </row>
    <row r="46" spans="1:6" ht="13.5" thickBot="1" x14ac:dyDescent="0.25">
      <c r="A46" s="42"/>
      <c r="B46" s="84"/>
      <c r="C46" s="101"/>
      <c r="D46" s="101"/>
    </row>
    <row r="47" spans="1:6" ht="15.75" customHeight="1" x14ac:dyDescent="0.2">
      <c r="A47" s="165" t="s">
        <v>38</v>
      </c>
      <c r="B47" s="167" t="s">
        <v>21</v>
      </c>
      <c r="C47" s="159" t="s">
        <v>52</v>
      </c>
      <c r="D47" s="160"/>
      <c r="E47" s="102"/>
      <c r="F47" s="102"/>
    </row>
    <row r="48" spans="1:6" ht="15.75" customHeight="1" thickBot="1" x14ac:dyDescent="0.25">
      <c r="A48" s="166"/>
      <c r="B48" s="154"/>
      <c r="C48" s="126" t="s">
        <v>53</v>
      </c>
      <c r="D48" s="127">
        <v>42731</v>
      </c>
      <c r="E48" s="131"/>
      <c r="F48" s="102"/>
    </row>
    <row r="49" spans="1:6" x14ac:dyDescent="0.2">
      <c r="A49" s="132" t="s">
        <v>27</v>
      </c>
      <c r="B49" s="113">
        <v>1</v>
      </c>
      <c r="C49" s="161">
        <v>2960697547.23</v>
      </c>
      <c r="D49" s="162"/>
    </row>
    <row r="50" spans="1:6" ht="13.5" thickBot="1" x14ac:dyDescent="0.25">
      <c r="A50" s="133" t="s">
        <v>55</v>
      </c>
      <c r="B50" s="114">
        <v>2</v>
      </c>
      <c r="C50" s="163">
        <v>344923359.75</v>
      </c>
      <c r="D50" s="164"/>
    </row>
    <row r="53" spans="1:6" ht="51" x14ac:dyDescent="0.25">
      <c r="A53" s="83" t="s">
        <v>34</v>
      </c>
      <c r="B53" s="86"/>
      <c r="C53" s="86"/>
      <c r="D53" s="87"/>
      <c r="E53" s="87"/>
      <c r="F53" s="88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F48" sqref="F4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42429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2506983</v>
      </c>
      <c r="F21" s="19">
        <f>+F22+F25+F28+F32</f>
        <v>99.999999999999986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76457</v>
      </c>
      <c r="F22" s="20">
        <f>E22/E21*100</f>
        <v>3.0497614064395333</v>
      </c>
    </row>
    <row r="23" spans="1:6" x14ac:dyDescent="0.2">
      <c r="A23" s="75" t="s">
        <v>8</v>
      </c>
      <c r="B23" s="76"/>
      <c r="C23" s="76"/>
      <c r="D23" s="55">
        <v>4</v>
      </c>
      <c r="E23" s="7">
        <v>76457</v>
      </c>
      <c r="F23" s="20">
        <f>E23/E21*100</f>
        <v>3.0497614064395333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1906647</v>
      </c>
      <c r="F25" s="20">
        <f>E25/E21*100</f>
        <v>76.053447510413903</v>
      </c>
    </row>
    <row r="26" spans="1:6" x14ac:dyDescent="0.2">
      <c r="A26" s="75" t="s">
        <v>11</v>
      </c>
      <c r="B26" s="76"/>
      <c r="C26" s="76"/>
      <c r="D26" s="55">
        <v>10</v>
      </c>
      <c r="E26" s="7">
        <v>735628</v>
      </c>
      <c r="F26" s="20">
        <f>E26/E21*100</f>
        <v>29.343158689149469</v>
      </c>
    </row>
    <row r="27" spans="1:6" x14ac:dyDescent="0.2">
      <c r="A27" s="75" t="s">
        <v>12</v>
      </c>
      <c r="B27" s="76"/>
      <c r="C27" s="76"/>
      <c r="D27" s="55">
        <v>11</v>
      </c>
      <c r="E27" s="7">
        <v>1171019</v>
      </c>
      <c r="F27" s="20">
        <f>E27/E21*100</f>
        <v>46.710288821264442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485145</v>
      </c>
      <c r="F28" s="20">
        <f>E28/E21*100</f>
        <v>19.351746701114447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485145</v>
      </c>
      <c r="F30" s="20">
        <f>E30/E21*100</f>
        <v>19.351746701114447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38734</v>
      </c>
      <c r="F32" s="21">
        <f>E32/E21*100</f>
        <v>1.545044382032108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42</v>
      </c>
      <c r="F38" s="97">
        <f>F20</f>
        <v>42429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29179528</v>
      </c>
      <c r="F39" s="90">
        <v>30534385.780000001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67925397</v>
      </c>
      <c r="F40" s="91">
        <v>71030821.879999995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39" t="s">
        <v>38</v>
      </c>
      <c r="B45" s="141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40"/>
      <c r="B46" s="142"/>
      <c r="C46" s="143" t="s">
        <v>25</v>
      </c>
      <c r="D46" s="144"/>
      <c r="E46" s="103">
        <v>42429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45">
        <v>2449705322.73</v>
      </c>
      <c r="D47" s="146"/>
      <c r="E47" s="147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E21" sqref="E2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42460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2499801</v>
      </c>
      <c r="F21" s="19">
        <f>+F22+F25+F28+F32</f>
        <v>100.00000000000001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48210</v>
      </c>
      <c r="F22" s="20">
        <f>E22/E21*100</f>
        <v>1.9285535128596236</v>
      </c>
    </row>
    <row r="23" spans="1:6" x14ac:dyDescent="0.2">
      <c r="A23" s="75" t="s">
        <v>8</v>
      </c>
      <c r="B23" s="76"/>
      <c r="C23" s="76"/>
      <c r="D23" s="55">
        <v>4</v>
      </c>
      <c r="E23" s="7">
        <v>48210</v>
      </c>
      <c r="F23" s="20">
        <f>E23/E21*100</f>
        <v>1.9285535128596236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1948262</v>
      </c>
      <c r="F25" s="20">
        <f>E25/E21*100</f>
        <v>77.936683760027307</v>
      </c>
    </row>
    <row r="26" spans="1:6" x14ac:dyDescent="0.2">
      <c r="A26" s="75" t="s">
        <v>11</v>
      </c>
      <c r="B26" s="76"/>
      <c r="C26" s="76"/>
      <c r="D26" s="55">
        <v>10</v>
      </c>
      <c r="E26" s="7">
        <v>728421</v>
      </c>
      <c r="F26" s="20">
        <f>E26/E21*100</f>
        <v>29.139159477094378</v>
      </c>
    </row>
    <row r="27" spans="1:6" x14ac:dyDescent="0.2">
      <c r="A27" s="75" t="s">
        <v>12</v>
      </c>
      <c r="B27" s="76"/>
      <c r="C27" s="76"/>
      <c r="D27" s="55">
        <v>11</v>
      </c>
      <c r="E27" s="7">
        <v>1219841</v>
      </c>
      <c r="F27" s="20">
        <f>E27/E21*100</f>
        <v>48.797524282932919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466200</v>
      </c>
      <c r="F28" s="20">
        <f>E28/E21*100</f>
        <v>18.649484498966117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466200</v>
      </c>
      <c r="F30" s="20">
        <f>E30/E21*100</f>
        <v>18.649484498966117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37129</v>
      </c>
      <c r="F32" s="21">
        <f>E32/E21*100</f>
        <v>1.4852782281469605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43</v>
      </c>
      <c r="F38" s="97">
        <f>F20</f>
        <v>42460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26854668</v>
      </c>
      <c r="F39" s="90">
        <v>28336174.260000002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37639659</v>
      </c>
      <c r="F40" s="91">
        <v>39671846.030000001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39" t="s">
        <v>38</v>
      </c>
      <c r="B45" s="141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40"/>
      <c r="B46" s="142"/>
      <c r="C46" s="143" t="s">
        <v>25</v>
      </c>
      <c r="D46" s="144"/>
      <c r="E46" s="103">
        <v>42460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45">
        <v>2449588119.54</v>
      </c>
      <c r="D47" s="146"/>
      <c r="E47" s="147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opLeftCell="A25" workbookViewId="0">
      <selection activeCell="D44" sqref="D4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42490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2431583</v>
      </c>
      <c r="F21" s="19">
        <f>+F22+F25+F28+F32</f>
        <v>100.00000000000001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38919</v>
      </c>
      <c r="F22" s="20">
        <f>E22/E21*100</f>
        <v>1.6005622674611559</v>
      </c>
    </row>
    <row r="23" spans="1:6" x14ac:dyDescent="0.2">
      <c r="A23" s="75" t="s">
        <v>8</v>
      </c>
      <c r="B23" s="76"/>
      <c r="C23" s="76"/>
      <c r="D23" s="55">
        <v>4</v>
      </c>
      <c r="E23" s="7">
        <v>38919</v>
      </c>
      <c r="F23" s="20">
        <f>E23/E21*100</f>
        <v>1.6005622674611559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1904056</v>
      </c>
      <c r="F25" s="20">
        <f>E25/E21*100</f>
        <v>78.305202824661961</v>
      </c>
    </row>
    <row r="26" spans="1:6" x14ac:dyDescent="0.2">
      <c r="A26" s="75" t="s">
        <v>11</v>
      </c>
      <c r="B26" s="76"/>
      <c r="C26" s="76"/>
      <c r="D26" s="55">
        <v>10</v>
      </c>
      <c r="E26" s="7">
        <v>689767</v>
      </c>
      <c r="F26" s="20">
        <f>E26/E21*100</f>
        <v>28.366993847218048</v>
      </c>
    </row>
    <row r="27" spans="1:6" x14ac:dyDescent="0.2">
      <c r="A27" s="75" t="s">
        <v>12</v>
      </c>
      <c r="B27" s="76"/>
      <c r="C27" s="76"/>
      <c r="D27" s="55">
        <v>11</v>
      </c>
      <c r="E27" s="7">
        <v>1214289</v>
      </c>
      <c r="F27" s="20">
        <f>E27/E21*100</f>
        <v>49.938208977443907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463610</v>
      </c>
      <c r="F28" s="20">
        <f>E28/E21*100</f>
        <v>19.066180344244881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463610</v>
      </c>
      <c r="F30" s="20">
        <f>E30/E21*100</f>
        <v>19.066180344244881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24998</v>
      </c>
      <c r="F32" s="21">
        <f>E32/E21*100</f>
        <v>1.0280545636320044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44</v>
      </c>
      <c r="F38" s="97">
        <f>F20</f>
        <v>42490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16675489</v>
      </c>
      <c r="F39" s="90">
        <v>17641603.32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45840324</v>
      </c>
      <c r="F40" s="91">
        <v>48469684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39" t="s">
        <v>38</v>
      </c>
      <c r="B45" s="141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40"/>
      <c r="B46" s="142"/>
      <c r="C46" s="143" t="s">
        <v>25</v>
      </c>
      <c r="D46" s="144"/>
      <c r="E46" s="103">
        <v>42489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45">
        <v>2426585158.6599998</v>
      </c>
      <c r="D47" s="146"/>
      <c r="E47" s="147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C47" sqref="C47:E4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42521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2426373</v>
      </c>
      <c r="F21" s="19">
        <f>+F22+F25+F28+F32</f>
        <v>100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64337</v>
      </c>
      <c r="F22" s="20">
        <f>E22/E21*100</f>
        <v>2.6515708837841503</v>
      </c>
    </row>
    <row r="23" spans="1:6" x14ac:dyDescent="0.2">
      <c r="A23" s="75" t="s">
        <v>8</v>
      </c>
      <c r="B23" s="76"/>
      <c r="C23" s="76"/>
      <c r="D23" s="55">
        <v>4</v>
      </c>
      <c r="E23" s="7">
        <v>64337</v>
      </c>
      <c r="F23" s="20">
        <f>E23/E21*100</f>
        <v>2.6515708837841503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1890780</v>
      </c>
      <c r="F25" s="20">
        <f>E25/E21*100</f>
        <v>77.926188595075857</v>
      </c>
    </row>
    <row r="26" spans="1:6" x14ac:dyDescent="0.2">
      <c r="A26" s="75" t="s">
        <v>11</v>
      </c>
      <c r="B26" s="76"/>
      <c r="C26" s="76"/>
      <c r="D26" s="55">
        <v>10</v>
      </c>
      <c r="E26" s="7">
        <v>690191</v>
      </c>
      <c r="F26" s="20">
        <f>E26/E21*100</f>
        <v>28.445379172946616</v>
      </c>
    </row>
    <row r="27" spans="1:6" x14ac:dyDescent="0.2">
      <c r="A27" s="75" t="s">
        <v>12</v>
      </c>
      <c r="B27" s="76"/>
      <c r="C27" s="76"/>
      <c r="D27" s="55">
        <v>11</v>
      </c>
      <c r="E27" s="7">
        <v>1200589</v>
      </c>
      <c r="F27" s="20">
        <f>E27/E21*100</f>
        <v>49.480809422129248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465798</v>
      </c>
      <c r="F28" s="20">
        <f>E28/E21*100</f>
        <v>19.197295716693187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465798</v>
      </c>
      <c r="F30" s="20">
        <f>E30/E21*100</f>
        <v>19.197295716693187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5458</v>
      </c>
      <c r="F32" s="21">
        <f>E32/E21*100</f>
        <v>0.2249448044468019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45</v>
      </c>
      <c r="F38" s="97">
        <f>F20</f>
        <v>42521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26143017</v>
      </c>
      <c r="F39" s="90">
        <v>27672552.030000001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39316608</v>
      </c>
      <c r="F40" s="91">
        <v>41619754.560000002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39" t="s">
        <v>38</v>
      </c>
      <c r="B45" s="141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40"/>
      <c r="B46" s="142"/>
      <c r="C46" s="143" t="s">
        <v>25</v>
      </c>
      <c r="D46" s="144"/>
      <c r="E46" s="103">
        <v>42521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45">
        <v>2414723218.27</v>
      </c>
      <c r="D47" s="146"/>
      <c r="E47" s="147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opLeftCell="A34" workbookViewId="0">
      <selection activeCell="G16" sqref="G1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42551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2465549</v>
      </c>
      <c r="F21" s="19">
        <f>+F22+F25+F28+F32</f>
        <v>100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97174</v>
      </c>
      <c r="F22" s="20">
        <f>E22/E21*100</f>
        <v>3.9412723089259227</v>
      </c>
    </row>
    <row r="23" spans="1:6" x14ac:dyDescent="0.2">
      <c r="A23" s="75" t="s">
        <v>8</v>
      </c>
      <c r="B23" s="76"/>
      <c r="C23" s="76"/>
      <c r="D23" s="55">
        <v>4</v>
      </c>
      <c r="E23" s="7">
        <v>97174</v>
      </c>
      <c r="F23" s="20">
        <f>E23/E21*100</f>
        <v>3.9412723089259227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1895038</v>
      </c>
      <c r="F25" s="20">
        <f>E25/E21*100</f>
        <v>76.860691067182202</v>
      </c>
    </row>
    <row r="26" spans="1:6" x14ac:dyDescent="0.2">
      <c r="A26" s="75" t="s">
        <v>11</v>
      </c>
      <c r="B26" s="76"/>
      <c r="C26" s="76"/>
      <c r="D26" s="55">
        <v>10</v>
      </c>
      <c r="E26" s="7">
        <v>683202</v>
      </c>
      <c r="F26" s="20">
        <f>E26/E21*100</f>
        <v>27.709933974137201</v>
      </c>
    </row>
    <row r="27" spans="1:6" x14ac:dyDescent="0.2">
      <c r="A27" s="75" t="s">
        <v>12</v>
      </c>
      <c r="B27" s="76"/>
      <c r="C27" s="76"/>
      <c r="D27" s="55">
        <v>11</v>
      </c>
      <c r="E27" s="7">
        <v>1211836</v>
      </c>
      <c r="F27" s="20">
        <f>E27/E21*100</f>
        <v>49.150757093045002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469188</v>
      </c>
      <c r="F28" s="20">
        <f>E28/E21*100</f>
        <v>19.029757672631938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469188</v>
      </c>
      <c r="F30" s="20">
        <f>E30/E21*100</f>
        <v>19.029757672631938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4149</v>
      </c>
      <c r="F32" s="21">
        <f>E32/E21*100</f>
        <v>0.16827895125994252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46</v>
      </c>
      <c r="F38" s="97">
        <f>F20</f>
        <v>42551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49099002</v>
      </c>
      <c r="F39" s="90">
        <v>52117263.990000002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32521889</v>
      </c>
      <c r="F40" s="91">
        <v>34516820.600000001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39" t="s">
        <v>38</v>
      </c>
      <c r="B45" s="141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40"/>
      <c r="B46" s="142"/>
      <c r="C46" s="143" t="s">
        <v>25</v>
      </c>
      <c r="D46" s="144"/>
      <c r="E46" s="103">
        <v>42551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45">
        <v>2441856318.0500002</v>
      </c>
      <c r="D47" s="146"/>
      <c r="E47" s="147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opLeftCell="A40" workbookViewId="0">
      <selection activeCell="E21" sqref="E2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42582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2481431</v>
      </c>
      <c r="F21" s="19">
        <f>+F22+F25+F28+F32</f>
        <v>100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113576</v>
      </c>
      <c r="F22" s="20">
        <f>E22/E21*100</f>
        <v>4.5770363955314499</v>
      </c>
    </row>
    <row r="23" spans="1:6" x14ac:dyDescent="0.2">
      <c r="A23" s="75" t="s">
        <v>8</v>
      </c>
      <c r="B23" s="76"/>
      <c r="C23" s="76"/>
      <c r="D23" s="55">
        <v>4</v>
      </c>
      <c r="E23" s="7">
        <v>113576</v>
      </c>
      <c r="F23" s="20">
        <f>E23/E21*100</f>
        <v>4.5770363955314499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1888104</v>
      </c>
      <c r="F25" s="20">
        <f>E25/E21*100</f>
        <v>76.089321040963867</v>
      </c>
    </row>
    <row r="26" spans="1:6" x14ac:dyDescent="0.2">
      <c r="A26" s="75" t="s">
        <v>11</v>
      </c>
      <c r="B26" s="76"/>
      <c r="C26" s="76"/>
      <c r="D26" s="55">
        <v>10</v>
      </c>
      <c r="E26" s="7">
        <v>686343</v>
      </c>
      <c r="F26" s="20">
        <f>E26/E21*100</f>
        <v>27.659161185622327</v>
      </c>
    </row>
    <row r="27" spans="1:6" x14ac:dyDescent="0.2">
      <c r="A27" s="75" t="s">
        <v>12</v>
      </c>
      <c r="B27" s="76"/>
      <c r="C27" s="76"/>
      <c r="D27" s="55">
        <v>11</v>
      </c>
      <c r="E27" s="7">
        <v>1201761</v>
      </c>
      <c r="F27" s="20">
        <f>E27/E21*100</f>
        <v>48.430159855341536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476098</v>
      </c>
      <c r="F28" s="20">
        <f>E28/E21*100</f>
        <v>19.186429120938683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476098</v>
      </c>
      <c r="F30" s="20">
        <f>E30/E21*100</f>
        <v>19.186429120938683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3653</v>
      </c>
      <c r="F32" s="21">
        <f>E32/E21*100</f>
        <v>0.14721344256600324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47</v>
      </c>
      <c r="F38" s="97">
        <f>F20</f>
        <v>42582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39019587</v>
      </c>
      <c r="F39" s="90">
        <v>41615786.329999998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22397139</v>
      </c>
      <c r="F40" s="91">
        <v>23903765.120000001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39" t="s">
        <v>38</v>
      </c>
      <c r="B45" s="141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40"/>
      <c r="B46" s="142"/>
      <c r="C46" s="143" t="s">
        <v>25</v>
      </c>
      <c r="D46" s="144"/>
      <c r="E46" s="103">
        <v>42580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45">
        <v>2475495820.4200001</v>
      </c>
      <c r="D47" s="146"/>
      <c r="E47" s="147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D17" sqref="D1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29"/>
      <c r="B9" s="130"/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10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11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148" t="s">
        <v>54</v>
      </c>
      <c r="B15" s="148"/>
      <c r="C15" s="32"/>
      <c r="D15" s="71"/>
      <c r="E15" s="35"/>
      <c r="F15" s="38"/>
    </row>
    <row r="16" spans="1:6" x14ac:dyDescent="0.2">
      <c r="A16" s="128"/>
      <c r="B16" s="128"/>
      <c r="C16" s="32"/>
      <c r="D16" s="71"/>
      <c r="E16" s="35"/>
      <c r="F16" s="38"/>
    </row>
    <row r="17" spans="1:6" x14ac:dyDescent="0.2">
      <c r="A17" s="112" t="s">
        <v>57</v>
      </c>
      <c r="B17" s="112"/>
      <c r="C17" s="71"/>
      <c r="D17" s="71"/>
      <c r="E17" s="40"/>
      <c r="F17" s="32"/>
    </row>
    <row r="18" spans="1:6" x14ac:dyDescent="0.2">
      <c r="A18" s="112"/>
      <c r="B18" s="112"/>
      <c r="C18" s="71"/>
      <c r="D18" s="71"/>
      <c r="E18" s="40"/>
      <c r="F18" s="32"/>
    </row>
    <row r="19" spans="1:6" ht="15.75" x14ac:dyDescent="0.2">
      <c r="A19" s="63" t="s">
        <v>33</v>
      </c>
      <c r="B19" s="4"/>
      <c r="C19" s="4"/>
      <c r="D19" s="5"/>
      <c r="E19" s="5"/>
      <c r="F19" s="5"/>
    </row>
    <row r="20" spans="1:6" ht="13.5" thickBot="1" x14ac:dyDescent="0.25">
      <c r="A20" s="41"/>
      <c r="B20" s="41"/>
      <c r="C20" s="41"/>
      <c r="D20" s="72"/>
      <c r="E20" s="72"/>
      <c r="F20" s="72"/>
    </row>
    <row r="21" spans="1:6" ht="38.25" x14ac:dyDescent="0.25">
      <c r="A21" s="51" t="s">
        <v>22</v>
      </c>
      <c r="B21" s="47"/>
      <c r="C21" s="52"/>
      <c r="D21" s="59" t="s">
        <v>21</v>
      </c>
      <c r="E21" s="69" t="s">
        <v>30</v>
      </c>
      <c r="F21" s="70" t="s">
        <v>19</v>
      </c>
    </row>
    <row r="22" spans="1:6" ht="13.5" thickBot="1" x14ac:dyDescent="0.25">
      <c r="A22" s="48"/>
      <c r="B22" s="49"/>
      <c r="C22" s="53"/>
      <c r="D22" s="50"/>
      <c r="E22" s="67" t="s">
        <v>25</v>
      </c>
      <c r="F22" s="68">
        <v>42613</v>
      </c>
    </row>
    <row r="23" spans="1:6" x14ac:dyDescent="0.2">
      <c r="A23" s="9" t="s">
        <v>3</v>
      </c>
      <c r="B23" s="57"/>
      <c r="C23" s="57"/>
      <c r="D23" s="54">
        <v>1</v>
      </c>
      <c r="E23" s="12">
        <f>+E24+E27+E30+E34</f>
        <v>2835274</v>
      </c>
      <c r="F23" s="19">
        <f>+F24+F27+F30+F34</f>
        <v>100</v>
      </c>
    </row>
    <row r="24" spans="1:6" x14ac:dyDescent="0.2">
      <c r="A24" s="73" t="s">
        <v>7</v>
      </c>
      <c r="B24" s="10"/>
      <c r="C24" s="10"/>
      <c r="D24" s="55">
        <v>3</v>
      </c>
      <c r="E24" s="7">
        <f>+E25+E26</f>
        <v>177565</v>
      </c>
      <c r="F24" s="20">
        <f>E24/E23*100</f>
        <v>6.2627104117626731</v>
      </c>
    </row>
    <row r="25" spans="1:6" x14ac:dyDescent="0.2">
      <c r="A25" s="75" t="s">
        <v>8</v>
      </c>
      <c r="B25" s="76"/>
      <c r="C25" s="76"/>
      <c r="D25" s="55">
        <v>4</v>
      </c>
      <c r="E25" s="7">
        <v>177565</v>
      </c>
      <c r="F25" s="20">
        <f>E25/E23*100</f>
        <v>6.2627104117626731</v>
      </c>
    </row>
    <row r="26" spans="1:6" x14ac:dyDescent="0.2">
      <c r="A26" s="75" t="s">
        <v>9</v>
      </c>
      <c r="B26" s="76"/>
      <c r="C26" s="76"/>
      <c r="D26" s="55">
        <v>5</v>
      </c>
      <c r="E26" s="7">
        <v>0</v>
      </c>
      <c r="F26" s="20">
        <f>E26/E23*100</f>
        <v>0</v>
      </c>
    </row>
    <row r="27" spans="1:6" x14ac:dyDescent="0.2">
      <c r="A27" s="73" t="s">
        <v>10</v>
      </c>
      <c r="B27" s="76"/>
      <c r="C27" s="76"/>
      <c r="D27" s="55">
        <v>9</v>
      </c>
      <c r="E27" s="7">
        <f>+E28+E29</f>
        <v>2172896</v>
      </c>
      <c r="F27" s="20">
        <f>E27/E23*100</f>
        <v>76.637954568059385</v>
      </c>
    </row>
    <row r="28" spans="1:6" x14ac:dyDescent="0.2">
      <c r="A28" s="75" t="s">
        <v>11</v>
      </c>
      <c r="B28" s="76"/>
      <c r="C28" s="76"/>
      <c r="D28" s="55">
        <v>10</v>
      </c>
      <c r="E28" s="7">
        <v>939152</v>
      </c>
      <c r="F28" s="20">
        <f>E28/E23*100</f>
        <v>33.123853285432027</v>
      </c>
    </row>
    <row r="29" spans="1:6" x14ac:dyDescent="0.2">
      <c r="A29" s="75" t="s">
        <v>12</v>
      </c>
      <c r="B29" s="76"/>
      <c r="C29" s="76"/>
      <c r="D29" s="55">
        <v>11</v>
      </c>
      <c r="E29" s="7">
        <v>1233744</v>
      </c>
      <c r="F29" s="20">
        <f>E29/E23*100</f>
        <v>43.514101282627358</v>
      </c>
    </row>
    <row r="30" spans="1:6" x14ac:dyDescent="0.2">
      <c r="A30" s="73" t="s">
        <v>13</v>
      </c>
      <c r="B30" s="76"/>
      <c r="C30" s="76"/>
      <c r="D30" s="55">
        <v>12</v>
      </c>
      <c r="E30" s="7">
        <f>+E31+E32+E33</f>
        <v>482949</v>
      </c>
      <c r="F30" s="20">
        <f>E30/E23*100</f>
        <v>17.033591815112047</v>
      </c>
    </row>
    <row r="31" spans="1:6" x14ac:dyDescent="0.2">
      <c r="A31" s="75" t="s">
        <v>14</v>
      </c>
      <c r="B31" s="76"/>
      <c r="C31" s="76"/>
      <c r="D31" s="55">
        <v>13</v>
      </c>
      <c r="E31" s="7">
        <v>0</v>
      </c>
      <c r="F31" s="20">
        <f>E31/E23*100</f>
        <v>0</v>
      </c>
    </row>
    <row r="32" spans="1:6" x14ac:dyDescent="0.2">
      <c r="A32" s="75" t="s">
        <v>15</v>
      </c>
      <c r="B32" s="76"/>
      <c r="C32" s="76"/>
      <c r="D32" s="55">
        <v>14</v>
      </c>
      <c r="E32" s="7">
        <v>482949</v>
      </c>
      <c r="F32" s="20">
        <f>E32/E23*100</f>
        <v>17.033591815112047</v>
      </c>
    </row>
    <row r="33" spans="1:6" x14ac:dyDescent="0.2">
      <c r="A33" s="75" t="s">
        <v>16</v>
      </c>
      <c r="B33" s="76"/>
      <c r="C33" s="76"/>
      <c r="D33" s="55">
        <v>15</v>
      </c>
      <c r="E33" s="7">
        <v>0</v>
      </c>
      <c r="F33" s="20">
        <f>E33/E23*100</f>
        <v>0</v>
      </c>
    </row>
    <row r="34" spans="1:6" ht="13.5" thickBot="1" x14ac:dyDescent="0.25">
      <c r="A34" s="74" t="s">
        <v>17</v>
      </c>
      <c r="B34" s="77"/>
      <c r="C34" s="77"/>
      <c r="D34" s="56">
        <v>24</v>
      </c>
      <c r="E34" s="8">
        <v>1864</v>
      </c>
      <c r="F34" s="21">
        <f>E34/E23*100</f>
        <v>6.5743205065894858E-2</v>
      </c>
    </row>
    <row r="35" spans="1:6" x14ac:dyDescent="0.2">
      <c r="A35" s="42"/>
      <c r="B35" s="43"/>
      <c r="C35" s="43"/>
      <c r="D35" s="44"/>
      <c r="E35" s="22"/>
      <c r="F35" s="23"/>
    </row>
    <row r="36" spans="1:6" x14ac:dyDescent="0.2">
      <c r="A36" s="42"/>
      <c r="B36" s="43"/>
      <c r="C36" s="43"/>
      <c r="D36" s="44"/>
      <c r="E36" s="22"/>
      <c r="F36" s="23"/>
    </row>
    <row r="37" spans="1:6" ht="15.75" x14ac:dyDescent="0.2">
      <c r="A37" s="62" t="s">
        <v>36</v>
      </c>
      <c r="B37" s="6"/>
      <c r="C37" s="6"/>
      <c r="D37" s="6"/>
      <c r="E37" s="6"/>
      <c r="F37" s="6"/>
    </row>
    <row r="38" spans="1:6" ht="13.5" thickBot="1" x14ac:dyDescent="0.25">
      <c r="A38" s="45"/>
      <c r="B38" s="46"/>
      <c r="C38" s="46"/>
      <c r="D38" s="46"/>
      <c r="E38" s="46"/>
      <c r="F38" s="46"/>
    </row>
    <row r="39" spans="1:6" x14ac:dyDescent="0.2">
      <c r="A39" s="149" t="s">
        <v>38</v>
      </c>
      <c r="B39" s="152" t="s">
        <v>21</v>
      </c>
      <c r="C39" s="155" t="s">
        <v>48</v>
      </c>
      <c r="D39" s="156"/>
      <c r="E39" s="155" t="s">
        <v>49</v>
      </c>
      <c r="F39" s="156"/>
    </row>
    <row r="40" spans="1:6" x14ac:dyDescent="0.2">
      <c r="A40" s="150"/>
      <c r="B40" s="153"/>
      <c r="C40" s="115" t="s">
        <v>50</v>
      </c>
      <c r="D40" s="116" t="s">
        <v>51</v>
      </c>
      <c r="E40" s="115" t="s">
        <v>50</v>
      </c>
      <c r="F40" s="116" t="s">
        <v>51</v>
      </c>
    </row>
    <row r="41" spans="1:6" ht="13.5" customHeight="1" thickBot="1" x14ac:dyDescent="0.25">
      <c r="A41" s="151"/>
      <c r="B41" s="154"/>
      <c r="C41" s="157" t="s">
        <v>56</v>
      </c>
      <c r="D41" s="157"/>
      <c r="E41" s="157"/>
      <c r="F41" s="158"/>
    </row>
    <row r="42" spans="1:6" x14ac:dyDescent="0.2">
      <c r="A42" s="132" t="s">
        <v>27</v>
      </c>
      <c r="B42" s="117">
        <v>1</v>
      </c>
      <c r="C42" s="118">
        <v>196922743</v>
      </c>
      <c r="D42" s="119">
        <v>51569442</v>
      </c>
      <c r="E42" s="118">
        <v>211352311.13</v>
      </c>
      <c r="F42" s="120">
        <v>55327892.340000004</v>
      </c>
    </row>
    <row r="43" spans="1:6" ht="13.5" thickBot="1" x14ac:dyDescent="0.25">
      <c r="A43" s="133" t="s">
        <v>55</v>
      </c>
      <c r="B43" s="121">
        <v>2</v>
      </c>
      <c r="C43" s="122">
        <v>96780000</v>
      </c>
      <c r="D43" s="123">
        <v>200000</v>
      </c>
      <c r="E43" s="124">
        <v>96926424.5</v>
      </c>
      <c r="F43" s="125">
        <v>200860</v>
      </c>
    </row>
    <row r="45" spans="1:6" ht="15.75" x14ac:dyDescent="0.2">
      <c r="A45" s="62" t="s">
        <v>37</v>
      </c>
      <c r="B45" s="84"/>
      <c r="C45" s="84"/>
      <c r="D45" s="81"/>
      <c r="E45" s="82"/>
      <c r="F45" s="85"/>
    </row>
    <row r="46" spans="1:6" ht="13.5" thickBot="1" x14ac:dyDescent="0.25">
      <c r="A46" s="42"/>
      <c r="B46" s="84"/>
      <c r="C46" s="101"/>
      <c r="D46" s="101"/>
    </row>
    <row r="47" spans="1:6" ht="15.75" customHeight="1" x14ac:dyDescent="0.2">
      <c r="A47" s="165" t="s">
        <v>38</v>
      </c>
      <c r="B47" s="167" t="s">
        <v>21</v>
      </c>
      <c r="C47" s="159" t="s">
        <v>52</v>
      </c>
      <c r="D47" s="160"/>
      <c r="E47" s="102"/>
      <c r="F47" s="102"/>
    </row>
    <row r="48" spans="1:6" ht="15.75" customHeight="1" thickBot="1" x14ac:dyDescent="0.25">
      <c r="A48" s="166"/>
      <c r="B48" s="154"/>
      <c r="C48" s="126" t="s">
        <v>53</v>
      </c>
      <c r="D48" s="127">
        <v>42613</v>
      </c>
      <c r="E48" s="131"/>
      <c r="F48" s="102"/>
    </row>
    <row r="49" spans="1:6" x14ac:dyDescent="0.2">
      <c r="A49" s="132" t="s">
        <v>27</v>
      </c>
      <c r="B49" s="113">
        <v>1</v>
      </c>
      <c r="C49" s="161">
        <v>2644153911.3899999</v>
      </c>
      <c r="D49" s="162"/>
    </row>
    <row r="50" spans="1:6" ht="13.5" thickBot="1" x14ac:dyDescent="0.25">
      <c r="A50" s="133" t="s">
        <v>55</v>
      </c>
      <c r="B50" s="114">
        <v>2</v>
      </c>
      <c r="C50" s="163">
        <v>97108227.859999999</v>
      </c>
      <c r="D50" s="164"/>
    </row>
    <row r="53" spans="1:6" ht="51" x14ac:dyDescent="0.25">
      <c r="A53" s="83" t="s">
        <v>34</v>
      </c>
      <c r="B53" s="86"/>
      <c r="C53" s="86"/>
      <c r="D53" s="87"/>
      <c r="E53" s="87"/>
      <c r="F53" s="88"/>
    </row>
  </sheetData>
  <mergeCells count="11">
    <mergeCell ref="C47:D47"/>
    <mergeCell ref="C49:D49"/>
    <mergeCell ref="C50:D50"/>
    <mergeCell ref="A47:A48"/>
    <mergeCell ref="B47:B48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I23" sqref="I2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20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29"/>
      <c r="B9" s="130"/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10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11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148" t="s">
        <v>54</v>
      </c>
      <c r="B15" s="148"/>
      <c r="C15" s="32"/>
      <c r="D15" s="71"/>
      <c r="E15" s="35"/>
      <c r="F15" s="38"/>
    </row>
    <row r="16" spans="1:6" x14ac:dyDescent="0.2">
      <c r="A16" s="134"/>
      <c r="B16" s="134"/>
      <c r="C16" s="32"/>
      <c r="D16" s="71"/>
      <c r="E16" s="35"/>
      <c r="F16" s="38"/>
    </row>
    <row r="17" spans="1:6" x14ac:dyDescent="0.2">
      <c r="A17" s="112" t="s">
        <v>57</v>
      </c>
      <c r="B17" s="112"/>
      <c r="C17" s="71"/>
      <c r="D17" s="71"/>
      <c r="E17" s="40"/>
      <c r="F17" s="32"/>
    </row>
    <row r="18" spans="1:6" x14ac:dyDescent="0.2">
      <c r="A18" s="112"/>
      <c r="B18" s="112"/>
      <c r="C18" s="71"/>
      <c r="D18" s="71"/>
      <c r="E18" s="40"/>
      <c r="F18" s="32"/>
    </row>
    <row r="19" spans="1:6" ht="15.75" x14ac:dyDescent="0.2">
      <c r="A19" s="63" t="s">
        <v>33</v>
      </c>
      <c r="B19" s="4"/>
      <c r="C19" s="4"/>
      <c r="D19" s="5"/>
      <c r="E19" s="5"/>
      <c r="F19" s="5"/>
    </row>
    <row r="20" spans="1:6" ht="13.5" thickBot="1" x14ac:dyDescent="0.25">
      <c r="A20" s="41"/>
      <c r="B20" s="41"/>
      <c r="C20" s="41"/>
      <c r="D20" s="72"/>
      <c r="E20" s="72"/>
      <c r="F20" s="72"/>
    </row>
    <row r="21" spans="1:6" ht="38.25" x14ac:dyDescent="0.25">
      <c r="A21" s="51" t="s">
        <v>22</v>
      </c>
      <c r="B21" s="47"/>
      <c r="C21" s="52"/>
      <c r="D21" s="59" t="s">
        <v>21</v>
      </c>
      <c r="E21" s="69" t="s">
        <v>30</v>
      </c>
      <c r="F21" s="70" t="s">
        <v>19</v>
      </c>
    </row>
    <row r="22" spans="1:6" ht="13.5" thickBot="1" x14ac:dyDescent="0.25">
      <c r="A22" s="48"/>
      <c r="B22" s="49"/>
      <c r="C22" s="53"/>
      <c r="D22" s="50"/>
      <c r="E22" s="67" t="s">
        <v>25</v>
      </c>
      <c r="F22" s="68">
        <v>42643</v>
      </c>
    </row>
    <row r="23" spans="1:6" x14ac:dyDescent="0.2">
      <c r="A23" s="9" t="s">
        <v>3</v>
      </c>
      <c r="B23" s="57"/>
      <c r="C23" s="57"/>
      <c r="D23" s="54">
        <v>1</v>
      </c>
      <c r="E23" s="12">
        <f>+E24+E27+E30+E34</f>
        <v>2987280</v>
      </c>
      <c r="F23" s="19">
        <f>+F24+F27+F30+F34</f>
        <v>99.999999999999986</v>
      </c>
    </row>
    <row r="24" spans="1:6" x14ac:dyDescent="0.2">
      <c r="A24" s="73" t="s">
        <v>7</v>
      </c>
      <c r="B24" s="10"/>
      <c r="C24" s="10"/>
      <c r="D24" s="55">
        <v>3</v>
      </c>
      <c r="E24" s="7">
        <f>+E25+E26</f>
        <v>107146</v>
      </c>
      <c r="F24" s="20">
        <f>E24/E23*100</f>
        <v>3.5867411156637474</v>
      </c>
    </row>
    <row r="25" spans="1:6" x14ac:dyDescent="0.2">
      <c r="A25" s="75" t="s">
        <v>8</v>
      </c>
      <c r="B25" s="76"/>
      <c r="C25" s="76"/>
      <c r="D25" s="55">
        <v>4</v>
      </c>
      <c r="E25" s="7">
        <v>107146</v>
      </c>
      <c r="F25" s="20">
        <f>E25/E23*100</f>
        <v>3.5867411156637474</v>
      </c>
    </row>
    <row r="26" spans="1:6" x14ac:dyDescent="0.2">
      <c r="A26" s="75" t="s">
        <v>9</v>
      </c>
      <c r="B26" s="76"/>
      <c r="C26" s="76"/>
      <c r="D26" s="55">
        <v>5</v>
      </c>
      <c r="E26" s="7">
        <v>0</v>
      </c>
      <c r="F26" s="20">
        <f>E26/E23*100</f>
        <v>0</v>
      </c>
    </row>
    <row r="27" spans="1:6" x14ac:dyDescent="0.2">
      <c r="A27" s="73" t="s">
        <v>10</v>
      </c>
      <c r="B27" s="76"/>
      <c r="C27" s="76"/>
      <c r="D27" s="55">
        <v>9</v>
      </c>
      <c r="E27" s="7">
        <f>+E28+E29</f>
        <v>2334149</v>
      </c>
      <c r="F27" s="20">
        <f>E27/E23*100</f>
        <v>78.1362644278407</v>
      </c>
    </row>
    <row r="28" spans="1:6" x14ac:dyDescent="0.2">
      <c r="A28" s="75" t="s">
        <v>11</v>
      </c>
      <c r="B28" s="76"/>
      <c r="C28" s="76"/>
      <c r="D28" s="55">
        <v>10</v>
      </c>
      <c r="E28" s="7">
        <v>1057547</v>
      </c>
      <c r="F28" s="20">
        <f>E28/E23*100</f>
        <v>35.40166974639137</v>
      </c>
    </row>
    <row r="29" spans="1:6" x14ac:dyDescent="0.2">
      <c r="A29" s="75" t="s">
        <v>12</v>
      </c>
      <c r="B29" s="76"/>
      <c r="C29" s="76"/>
      <c r="D29" s="55">
        <v>11</v>
      </c>
      <c r="E29" s="7">
        <v>1276602</v>
      </c>
      <c r="F29" s="20">
        <f>E29/E23*100</f>
        <v>42.734594681449344</v>
      </c>
    </row>
    <row r="30" spans="1:6" x14ac:dyDescent="0.2">
      <c r="A30" s="73" t="s">
        <v>13</v>
      </c>
      <c r="B30" s="76"/>
      <c r="C30" s="76"/>
      <c r="D30" s="55">
        <v>12</v>
      </c>
      <c r="E30" s="7">
        <f>+E31+E32+E33</f>
        <v>508250</v>
      </c>
      <c r="F30" s="20">
        <f>E30/E23*100</f>
        <v>17.013805200717709</v>
      </c>
    </row>
    <row r="31" spans="1:6" x14ac:dyDescent="0.2">
      <c r="A31" s="75" t="s">
        <v>14</v>
      </c>
      <c r="B31" s="76"/>
      <c r="C31" s="76"/>
      <c r="D31" s="55">
        <v>13</v>
      </c>
      <c r="E31" s="7">
        <v>0</v>
      </c>
      <c r="F31" s="20">
        <f>E31/E23*100</f>
        <v>0</v>
      </c>
    </row>
    <row r="32" spans="1:6" x14ac:dyDescent="0.2">
      <c r="A32" s="75" t="s">
        <v>15</v>
      </c>
      <c r="B32" s="76"/>
      <c r="C32" s="76"/>
      <c r="D32" s="55">
        <v>14</v>
      </c>
      <c r="E32" s="7">
        <v>508250</v>
      </c>
      <c r="F32" s="20">
        <f>E32/E23*100</f>
        <v>17.013805200717709</v>
      </c>
    </row>
    <row r="33" spans="1:6" x14ac:dyDescent="0.2">
      <c r="A33" s="75" t="s">
        <v>16</v>
      </c>
      <c r="B33" s="76"/>
      <c r="C33" s="76"/>
      <c r="D33" s="55">
        <v>15</v>
      </c>
      <c r="E33" s="7">
        <v>0</v>
      </c>
      <c r="F33" s="20">
        <f>E33/E23*100</f>
        <v>0</v>
      </c>
    </row>
    <row r="34" spans="1:6" ht="13.5" thickBot="1" x14ac:dyDescent="0.25">
      <c r="A34" s="74" t="s">
        <v>17</v>
      </c>
      <c r="B34" s="77"/>
      <c r="C34" s="77"/>
      <c r="D34" s="56">
        <v>24</v>
      </c>
      <c r="E34" s="8">
        <v>37735</v>
      </c>
      <c r="F34" s="21">
        <f>E34/E23*100</f>
        <v>1.2631892557778313</v>
      </c>
    </row>
    <row r="35" spans="1:6" x14ac:dyDescent="0.2">
      <c r="A35" s="42"/>
      <c r="B35" s="43"/>
      <c r="C35" s="43"/>
      <c r="D35" s="44"/>
      <c r="E35" s="22"/>
      <c r="F35" s="23"/>
    </row>
    <row r="36" spans="1:6" x14ac:dyDescent="0.2">
      <c r="A36" s="42"/>
      <c r="B36" s="43"/>
      <c r="C36" s="43"/>
      <c r="D36" s="44"/>
      <c r="E36" s="22"/>
      <c r="F36" s="23"/>
    </row>
    <row r="37" spans="1:6" ht="15.75" x14ac:dyDescent="0.2">
      <c r="A37" s="62" t="s">
        <v>36</v>
      </c>
      <c r="B37" s="6"/>
      <c r="C37" s="6"/>
      <c r="D37" s="6"/>
      <c r="E37" s="6"/>
      <c r="F37" s="6"/>
    </row>
    <row r="38" spans="1:6" ht="13.5" thickBot="1" x14ac:dyDescent="0.25">
      <c r="A38" s="45"/>
      <c r="B38" s="46"/>
      <c r="C38" s="46"/>
      <c r="D38" s="46"/>
      <c r="E38" s="46"/>
      <c r="F38" s="46"/>
    </row>
    <row r="39" spans="1:6" x14ac:dyDescent="0.2">
      <c r="A39" s="149" t="s">
        <v>38</v>
      </c>
      <c r="B39" s="152" t="s">
        <v>21</v>
      </c>
      <c r="C39" s="155" t="s">
        <v>48</v>
      </c>
      <c r="D39" s="156"/>
      <c r="E39" s="155" t="s">
        <v>49</v>
      </c>
      <c r="F39" s="156"/>
    </row>
    <row r="40" spans="1:6" x14ac:dyDescent="0.2">
      <c r="A40" s="150"/>
      <c r="B40" s="153"/>
      <c r="C40" s="115" t="s">
        <v>50</v>
      </c>
      <c r="D40" s="116" t="s">
        <v>51</v>
      </c>
      <c r="E40" s="115" t="s">
        <v>50</v>
      </c>
      <c r="F40" s="116" t="s">
        <v>51</v>
      </c>
    </row>
    <row r="41" spans="1:6" ht="13.5" customHeight="1" thickBot="1" x14ac:dyDescent="0.25">
      <c r="A41" s="151"/>
      <c r="B41" s="154"/>
      <c r="C41" s="157" t="s">
        <v>58</v>
      </c>
      <c r="D41" s="157"/>
      <c r="E41" s="157"/>
      <c r="F41" s="158"/>
    </row>
    <row r="42" spans="1:6" x14ac:dyDescent="0.2">
      <c r="A42" s="132" t="s">
        <v>27</v>
      </c>
      <c r="B42" s="117">
        <v>1</v>
      </c>
      <c r="C42" s="118">
        <v>107065890</v>
      </c>
      <c r="D42" s="119">
        <v>20913449</v>
      </c>
      <c r="E42" s="118">
        <v>115200143.98</v>
      </c>
      <c r="F42" s="120">
        <v>22495524.91</v>
      </c>
    </row>
    <row r="43" spans="1:6" ht="13.5" thickBot="1" x14ac:dyDescent="0.25">
      <c r="A43" s="133" t="s">
        <v>55</v>
      </c>
      <c r="B43" s="121">
        <v>2</v>
      </c>
      <c r="C43" s="122">
        <v>147738000</v>
      </c>
      <c r="D43" s="123">
        <v>0</v>
      </c>
      <c r="E43" s="124">
        <v>148441164.69999999</v>
      </c>
      <c r="F43" s="125">
        <v>0</v>
      </c>
    </row>
    <row r="44" spans="1:6" x14ac:dyDescent="0.2">
      <c r="C44" s="136"/>
      <c r="D44" s="136"/>
      <c r="E44" s="136"/>
      <c r="F44" s="136"/>
    </row>
    <row r="45" spans="1:6" ht="15.75" x14ac:dyDescent="0.2">
      <c r="A45" s="62" t="s">
        <v>37</v>
      </c>
      <c r="B45" s="84"/>
      <c r="C45" s="84"/>
      <c r="D45" s="81"/>
      <c r="E45" s="82"/>
      <c r="F45" s="85"/>
    </row>
    <row r="46" spans="1:6" ht="13.5" thickBot="1" x14ac:dyDescent="0.25">
      <c r="A46" s="42"/>
      <c r="B46" s="84"/>
      <c r="C46" s="101"/>
      <c r="D46" s="101"/>
    </row>
    <row r="47" spans="1:6" ht="15.75" customHeight="1" x14ac:dyDescent="0.2">
      <c r="A47" s="165" t="s">
        <v>38</v>
      </c>
      <c r="B47" s="167" t="s">
        <v>21</v>
      </c>
      <c r="C47" s="159" t="s">
        <v>52</v>
      </c>
      <c r="D47" s="160"/>
      <c r="E47" s="102"/>
      <c r="F47" s="102"/>
    </row>
    <row r="48" spans="1:6" ht="15.75" customHeight="1" thickBot="1" x14ac:dyDescent="0.25">
      <c r="A48" s="166"/>
      <c r="B48" s="154"/>
      <c r="C48" s="126" t="s">
        <v>53</v>
      </c>
      <c r="D48" s="127">
        <v>42643</v>
      </c>
      <c r="E48" s="131"/>
      <c r="F48" s="102"/>
    </row>
    <row r="49" spans="1:6" x14ac:dyDescent="0.2">
      <c r="A49" s="132" t="s">
        <v>27</v>
      </c>
      <c r="B49" s="113">
        <v>1</v>
      </c>
      <c r="C49" s="161">
        <v>2734764242.79</v>
      </c>
      <c r="D49" s="162"/>
    </row>
    <row r="50" spans="1:6" ht="13.5" thickBot="1" x14ac:dyDescent="0.25">
      <c r="A50" s="133" t="s">
        <v>55</v>
      </c>
      <c r="B50" s="114">
        <v>2</v>
      </c>
      <c r="C50" s="163">
        <v>245503797.49000001</v>
      </c>
      <c r="D50" s="164"/>
    </row>
    <row r="53" spans="1:6" ht="51" x14ac:dyDescent="0.25">
      <c r="A53" s="83" t="s">
        <v>34</v>
      </c>
      <c r="B53" s="86"/>
      <c r="C53" s="86"/>
      <c r="D53" s="87"/>
      <c r="E53" s="87"/>
      <c r="F53" s="88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Martina Dvorakova 2</cp:lastModifiedBy>
  <cp:lastPrinted>2016-12-07T09:35:43Z</cp:lastPrinted>
  <dcterms:created xsi:type="dcterms:W3CDTF">2004-04-23T12:49:38Z</dcterms:created>
  <dcterms:modified xsi:type="dcterms:W3CDTF">2017-01-09T11:28:20Z</dcterms:modified>
</cp:coreProperties>
</file>